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rgio\Desktop\"/>
    </mc:Choice>
  </mc:AlternateContent>
  <xr:revisionPtr revIDLastSave="0" documentId="13_ncr:1_{3F66B0E4-2502-40AD-8082-18BD82ED5EDD}" xr6:coauthVersionLast="47" xr6:coauthVersionMax="47" xr10:uidLastSave="{00000000-0000-0000-0000-000000000000}"/>
  <bookViews>
    <workbookView xWindow="-120" yWindow="-120" windowWidth="20730" windowHeight="11160" firstSheet="2" activeTab="10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1" l="1"/>
  <c r="J19" i="11"/>
  <c r="H10" i="12"/>
  <c r="H2" i="12"/>
  <c r="F2" i="12"/>
  <c r="G2" i="12" s="1"/>
  <c r="G10" i="12" s="1"/>
  <c r="G13" i="12" s="1"/>
  <c r="F18" i="11"/>
  <c r="F26" i="11" s="1"/>
  <c r="F29" i="11" s="1"/>
  <c r="F2" i="11"/>
  <c r="H18" i="11"/>
  <c r="H26" i="11" s="1"/>
  <c r="H2" i="11"/>
  <c r="H10" i="11" s="1"/>
  <c r="F10" i="10"/>
  <c r="F13" i="10" s="1"/>
  <c r="H2" i="10"/>
  <c r="H10" i="10" s="1"/>
  <c r="F2" i="10"/>
  <c r="H2" i="9"/>
  <c r="H10" i="9" s="1"/>
  <c r="F2" i="9"/>
  <c r="F10" i="9" s="1"/>
  <c r="F13" i="9" s="1"/>
  <c r="H2" i="8"/>
  <c r="H10" i="8" s="1"/>
  <c r="F2" i="8"/>
  <c r="F10" i="8" s="1"/>
  <c r="F13" i="8" s="1"/>
  <c r="H2" i="7"/>
  <c r="H16" i="7" s="1"/>
  <c r="F2" i="7"/>
  <c r="F12" i="6"/>
  <c r="F15" i="6" s="1"/>
  <c r="H2" i="6"/>
  <c r="H12" i="6" s="1"/>
  <c r="F2" i="6"/>
  <c r="F10" i="12" l="1"/>
  <c r="F13" i="12" s="1"/>
  <c r="H13" i="12" s="1"/>
  <c r="G2" i="11"/>
  <c r="G10" i="11" s="1"/>
  <c r="G13" i="11" s="1"/>
  <c r="F10" i="11"/>
  <c r="F13" i="11" s="1"/>
  <c r="G18" i="11"/>
  <c r="G26" i="11" s="1"/>
  <c r="G29" i="11" s="1"/>
  <c r="H29" i="11" s="1"/>
  <c r="G2" i="10"/>
  <c r="G10" i="10" s="1"/>
  <c r="G13" i="10" s="1"/>
  <c r="H13" i="10" s="1"/>
  <c r="G2" i="9"/>
  <c r="G10" i="9" s="1"/>
  <c r="G13" i="9" s="1"/>
  <c r="H13" i="9" s="1"/>
  <c r="G2" i="8"/>
  <c r="G10" i="8" s="1"/>
  <c r="G13" i="8" s="1"/>
  <c r="H13" i="8" s="1"/>
  <c r="G2" i="7"/>
  <c r="G16" i="7" s="1"/>
  <c r="G19" i="7" s="1"/>
  <c r="F16" i="7"/>
  <c r="F19" i="7" s="1"/>
  <c r="G2" i="6"/>
  <c r="G12" i="6" s="1"/>
  <c r="G15" i="6" s="1"/>
  <c r="H15" i="6" s="1"/>
  <c r="H26" i="4"/>
  <c r="F26" i="4"/>
  <c r="F29" i="4" s="1"/>
  <c r="H29" i="4" s="1"/>
  <c r="H18" i="4"/>
  <c r="F18" i="4"/>
  <c r="G18" i="4" s="1"/>
  <c r="G26" i="4" s="1"/>
  <c r="G29" i="4" s="1"/>
  <c r="H10" i="5"/>
  <c r="F10" i="5"/>
  <c r="F13" i="5" s="1"/>
  <c r="H13" i="5" s="1"/>
  <c r="H2" i="5"/>
  <c r="F2" i="5"/>
  <c r="G2" i="5" s="1"/>
  <c r="G10" i="5" s="1"/>
  <c r="G13" i="5" s="1"/>
  <c r="H2" i="4"/>
  <c r="H10" i="4" s="1"/>
  <c r="F2" i="4"/>
  <c r="F10" i="4" s="1"/>
  <c r="F13" i="4" s="1"/>
  <c r="H13" i="11" l="1"/>
  <c r="H19" i="7"/>
  <c r="G2" i="4"/>
  <c r="G10" i="4" s="1"/>
  <c r="G13" i="4" s="1"/>
  <c r="H13" i="4" s="1"/>
  <c r="G10" i="3"/>
  <c r="F10" i="3"/>
  <c r="F13" i="3" s="1"/>
  <c r="H2" i="3"/>
  <c r="G2" i="3" s="1"/>
  <c r="G13" i="3" l="1"/>
  <c r="H13" i="3" s="1"/>
  <c r="H10" i="3"/>
  <c r="H2" i="2"/>
  <c r="H10" i="2" s="1"/>
  <c r="F2" i="2"/>
  <c r="G10" i="2" l="1"/>
  <c r="G13" i="2" s="1"/>
  <c r="F10" i="2"/>
  <c r="F13" i="2" s="1"/>
  <c r="H12" i="1"/>
  <c r="F4" i="1"/>
  <c r="F12" i="1" s="1"/>
  <c r="F15" i="1" s="1"/>
  <c r="H13" i="2" l="1"/>
  <c r="G4" i="1"/>
  <c r="G12" i="1" s="1"/>
  <c r="G15" i="1" s="1"/>
  <c r="H15" i="1" s="1"/>
</calcChain>
</file>

<file path=xl/sharedStrings.xml><?xml version="1.0" encoding="utf-8"?>
<sst xmlns="http://schemas.openxmlformats.org/spreadsheetml/2006/main" count="364" uniqueCount="103">
  <si>
    <t>MES DE SERV.</t>
  </si>
  <si>
    <t>MES FACTURADO</t>
  </si>
  <si>
    <t>Nº FACTURA</t>
  </si>
  <si>
    <t>PRE FACTURA</t>
  </si>
  <si>
    <t>F</t>
  </si>
  <si>
    <t>FACTURADO</t>
  </si>
  <si>
    <t>REAL</t>
  </si>
  <si>
    <t>TOTAL</t>
  </si>
  <si>
    <t>MAYO</t>
  </si>
  <si>
    <t>JUNIO</t>
  </si>
  <si>
    <t>F003-3189</t>
  </si>
  <si>
    <t>F003-3190</t>
  </si>
  <si>
    <t>F003-3191</t>
  </si>
  <si>
    <t>F003-3192</t>
  </si>
  <si>
    <t>F003-3193</t>
  </si>
  <si>
    <t>F003-3194</t>
  </si>
  <si>
    <t>Saldo</t>
  </si>
  <si>
    <t>OCTUBRE</t>
  </si>
  <si>
    <t>NOVIEMBRE</t>
  </si>
  <si>
    <t>F003-3794</t>
  </si>
  <si>
    <t>F003-3795</t>
  </si>
  <si>
    <t>F003-3796</t>
  </si>
  <si>
    <t>F003-3797</t>
  </si>
  <si>
    <t>F003-3798</t>
  </si>
  <si>
    <t>F003-3799</t>
  </si>
  <si>
    <t>DICIEMBRE</t>
  </si>
  <si>
    <t>F003-3912</t>
  </si>
  <si>
    <t>F003-3914</t>
  </si>
  <si>
    <t>F003-3915</t>
  </si>
  <si>
    <t>F003-3916</t>
  </si>
  <si>
    <t>F003-4107</t>
  </si>
  <si>
    <t xml:space="preserve">S/. </t>
  </si>
  <si>
    <t>S/.           1318.50</t>
  </si>
  <si>
    <t>ENERO</t>
  </si>
  <si>
    <t>F003-4292</t>
  </si>
  <si>
    <t>F003-4293</t>
  </si>
  <si>
    <t>F003-4294</t>
  </si>
  <si>
    <t>F003-4295</t>
  </si>
  <si>
    <t>F003-4296</t>
  </si>
  <si>
    <t>F003-4297</t>
  </si>
  <si>
    <t>F003-4298</t>
  </si>
  <si>
    <t>F003-4299</t>
  </si>
  <si>
    <t>FEBRERO</t>
  </si>
  <si>
    <t>F003-4300</t>
  </si>
  <si>
    <t>F003-4301</t>
  </si>
  <si>
    <t>F003-4302</t>
  </si>
  <si>
    <t>F003-4303</t>
  </si>
  <si>
    <t>F003-4304</t>
  </si>
  <si>
    <t>F003-4305</t>
  </si>
  <si>
    <t>F003-4306</t>
  </si>
  <si>
    <t>F003-4307</t>
  </si>
  <si>
    <t>MARZO</t>
  </si>
  <si>
    <t>F006-305</t>
  </si>
  <si>
    <t>F006-306</t>
  </si>
  <si>
    <t>F006-307</t>
  </si>
  <si>
    <t>F006-308</t>
  </si>
  <si>
    <t>F006-309</t>
  </si>
  <si>
    <t>F006-310</t>
  </si>
  <si>
    <t>F006-311</t>
  </si>
  <si>
    <t>F006-312</t>
  </si>
  <si>
    <t>F006-313</t>
  </si>
  <si>
    <t>F006-314</t>
  </si>
  <si>
    <t>ABRIL</t>
  </si>
  <si>
    <t>F003-4496</t>
  </si>
  <si>
    <t>F003-4497</t>
  </si>
  <si>
    <t>F003-4498</t>
  </si>
  <si>
    <t>F003-4499</t>
  </si>
  <si>
    <t>F003-4500</t>
  </si>
  <si>
    <t>F003-4501</t>
  </si>
  <si>
    <t>F003-4502</t>
  </si>
  <si>
    <t>F003-4503</t>
  </si>
  <si>
    <t>F003-4504</t>
  </si>
  <si>
    <t>F003-4505</t>
  </si>
  <si>
    <t>F003-4506</t>
  </si>
  <si>
    <t>F003-4507</t>
  </si>
  <si>
    <t>F003-4508</t>
  </si>
  <si>
    <t>F003-4509</t>
  </si>
  <si>
    <t>F003-4557</t>
  </si>
  <si>
    <t>F003-4558</t>
  </si>
  <si>
    <t>F003-4559</t>
  </si>
  <si>
    <t>F003-4560</t>
  </si>
  <si>
    <t>F003-4665</t>
  </si>
  <si>
    <t>F003-4666</t>
  </si>
  <si>
    <t>F003-4667</t>
  </si>
  <si>
    <t>F003-4668</t>
  </si>
  <si>
    <t>JULIO</t>
  </si>
  <si>
    <t>F003-4799</t>
  </si>
  <si>
    <t>F003-4800</t>
  </si>
  <si>
    <t>F003-4801</t>
  </si>
  <si>
    <t xml:space="preserve">JULIO </t>
  </si>
  <si>
    <t>AGOSTO</t>
  </si>
  <si>
    <t>SETIEMBRE</t>
  </si>
  <si>
    <t>F003-4887</t>
  </si>
  <si>
    <t>F003-4888</t>
  </si>
  <si>
    <t>F003-4889</t>
  </si>
  <si>
    <t>F003-5041</t>
  </si>
  <si>
    <t>F003-5042</t>
  </si>
  <si>
    <t>F003-5043</t>
  </si>
  <si>
    <t>F003-4890</t>
  </si>
  <si>
    <t>F003-4891</t>
  </si>
  <si>
    <t>F003-5044</t>
  </si>
  <si>
    <t>F003-5045</t>
  </si>
  <si>
    <t>F003-5046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</si>
</sst>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&quot;S/.&quot;\ * #,##0.00_ ;_ &quot;S/.&quot;\ * \-#,##0.00_ ;_ &quot;S/.&quot;\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8" xfId="0" applyFill="1" applyBorder="1"/>
    <xf numFmtId="0" fontId="0" fillId="2" borderId="9" xfId="0" applyFill="1" applyBorder="1"/>
    <xf numFmtId="164" fontId="0" fillId="2" borderId="0" xfId="1" applyFont="1" applyFill="1" applyBorder="1"/>
    <xf numFmtId="17" fontId="0" fillId="2" borderId="10" xfId="0" applyNumberFormat="1" applyFill="1" applyBorder="1"/>
    <xf numFmtId="0" fontId="0" fillId="2" borderId="11" xfId="0" applyFill="1" applyBorder="1"/>
    <xf numFmtId="4" fontId="0" fillId="2" borderId="12" xfId="0" applyNumberFormat="1" applyFill="1" applyBorder="1"/>
    <xf numFmtId="164" fontId="0" fillId="2" borderId="12" xfId="1" applyFont="1" applyFill="1" applyBorder="1"/>
    <xf numFmtId="0" fontId="0" fillId="0" borderId="5" xfId="0" applyBorder="1"/>
    <xf numFmtId="0" fontId="0" fillId="0" borderId="6" xfId="0" applyBorder="1"/>
    <xf numFmtId="164" fontId="0" fillId="0" borderId="7" xfId="1" applyFont="1" applyBorder="1"/>
    <xf numFmtId="0" fontId="0" fillId="0" borderId="8" xfId="0" applyBorder="1"/>
    <xf numFmtId="0" fontId="0" fillId="0" borderId="9" xfId="0" applyBorder="1"/>
    <xf numFmtId="164" fontId="0" fillId="0" borderId="0" xfId="1" applyFont="1" applyBorder="1"/>
    <xf numFmtId="0" fontId="0" fillId="0" borderId="10" xfId="0" applyBorder="1"/>
    <xf numFmtId="0" fontId="0" fillId="0" borderId="11" xfId="0" applyBorder="1"/>
    <xf numFmtId="164" fontId="0" fillId="0" borderId="12" xfId="1" applyFont="1" applyBorder="1"/>
    <xf numFmtId="164" fontId="0" fillId="0" borderId="13" xfId="0" applyNumberFormat="1" applyBorder="1"/>
    <xf numFmtId="164" fontId="0" fillId="0" borderId="14" xfId="0" applyNumberFormat="1" applyBorder="1"/>
    <xf numFmtId="9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3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Font="1" applyBorder="1"/>
    <xf numFmtId="164" fontId="0" fillId="0" borderId="0" xfId="1" applyFont="1" applyBorder="1" applyAlignment="1"/>
    <xf numFmtId="43" fontId="0" fillId="0" borderId="0" xfId="0" applyNumberFormat="1"/>
    <xf numFmtId="164" fontId="0" fillId="0" borderId="0" xfId="3" applyNumberFormat="1" applyFont="1" applyFill="1"/>
    <xf numFmtId="164" fontId="0" fillId="0" borderId="0" xfId="3" applyNumberFormat="1" applyFont="1"/>
    <xf numFmtId="164" fontId="0" fillId="0" borderId="23" xfId="3" applyNumberFormat="1" applyFont="1" applyBorder="1"/>
    <xf numFmtId="164" fontId="0" fillId="0" borderId="0" xfId="2" applyNumberFormat="1" applyFont="1"/>
    <xf numFmtId="164" fontId="0" fillId="0" borderId="23" xfId="2" applyNumberFormat="1" applyFont="1" applyBorder="1"/>
    <xf numFmtId="0" fontId="0" fillId="0" borderId="0" xfId="0" applyBorder="1"/>
    <xf numFmtId="0" fontId="0" fillId="0" borderId="24" xfId="0" applyBorder="1"/>
    <xf numFmtId="0" fontId="0" fillId="0" borderId="0" xfId="0" applyFill="1" applyBorder="1"/>
    <xf numFmtId="164" fontId="0" fillId="0" borderId="25" xfId="1" applyFont="1" applyBorder="1"/>
    <xf numFmtId="164" fontId="0" fillId="0" borderId="20" xfId="2" applyNumberFormat="1" applyFont="1" applyBorder="1"/>
    <xf numFmtId="164" fontId="0" fillId="0" borderId="26" xfId="1" applyFont="1" applyBorder="1"/>
    <xf numFmtId="164" fontId="0" fillId="0" borderId="21" xfId="2" applyNumberFormat="1" applyFont="1" applyBorder="1"/>
    <xf numFmtId="164" fontId="0" fillId="0" borderId="26" xfId="1" applyFont="1" applyBorder="1" applyAlignment="1"/>
    <xf numFmtId="164" fontId="0" fillId="0" borderId="27" xfId="1" applyFont="1" applyBorder="1"/>
    <xf numFmtId="164" fontId="0" fillId="0" borderId="22" xfId="2" applyNumberFormat="1" applyFont="1" applyBorder="1"/>
    <xf numFmtId="0" fontId="0" fillId="0" borderId="14" xfId="0" applyFont="1" applyBorder="1"/>
    <xf numFmtId="0" fontId="0" fillId="0" borderId="14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164" fontId="0" fillId="0" borderId="24" xfId="1" applyFont="1" applyBorder="1"/>
    <xf numFmtId="0" fontId="0" fillId="0" borderId="31" xfId="0" applyBorder="1"/>
    <xf numFmtId="164" fontId="0" fillId="0" borderId="9" xfId="1" applyFon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0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B12" sqref="B12"/>
    </sheetView>
  </sheetViews>
  <sheetFormatPr baseColWidth="10" defaultRowHeight="15" x14ac:dyDescent="0.25"/>
  <cols>
    <col min="1" max="1" width="13.140625" customWidth="1"/>
    <col min="2" max="2" width="16.7109375" customWidth="1"/>
    <col min="3" max="3" width="17.85546875" customWidth="1"/>
    <col min="4" max="4" width="14.5703125" customWidth="1"/>
    <col min="5" max="5" width="15" customWidth="1"/>
    <col min="6" max="6" width="13.85546875" customWidth="1"/>
    <col min="7" max="7" width="15" customWidth="1"/>
    <col min="8" max="8" width="13.4257812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5</v>
      </c>
      <c r="F1" s="3" t="s">
        <v>6</v>
      </c>
      <c r="G1" s="3" t="s">
        <v>4</v>
      </c>
      <c r="H1" s="4" t="s">
        <v>7</v>
      </c>
    </row>
    <row r="2" spans="1:8" ht="15.75" hidden="1" thickBot="1" x14ac:dyDescent="0.3">
      <c r="A2" s="5"/>
      <c r="B2" s="6"/>
      <c r="C2" s="6"/>
      <c r="D2" s="7"/>
      <c r="E2" s="7"/>
      <c r="F2" s="60"/>
      <c r="G2" s="62"/>
      <c r="H2" s="60"/>
    </row>
    <row r="3" spans="1:8" ht="15.75" hidden="1" thickBot="1" x14ac:dyDescent="0.3">
      <c r="A3" s="8"/>
      <c r="B3" s="9"/>
      <c r="C3" s="9"/>
      <c r="D3" s="10"/>
      <c r="E3" s="11"/>
      <c r="F3" s="61"/>
      <c r="G3" s="63"/>
      <c r="H3" s="61"/>
    </row>
    <row r="4" spans="1:8" x14ac:dyDescent="0.25">
      <c r="A4" s="12" t="s">
        <v>8</v>
      </c>
      <c r="B4" s="13" t="s">
        <v>9</v>
      </c>
      <c r="C4" s="13" t="s">
        <v>10</v>
      </c>
      <c r="D4" s="14">
        <v>7506.55</v>
      </c>
      <c r="E4" s="14">
        <v>4099.5200000000004</v>
      </c>
      <c r="F4" s="64">
        <f>SUM(D4:D6)</f>
        <v>13736.92</v>
      </c>
      <c r="G4" s="64">
        <f>+H4-F4</f>
        <v>6878.99</v>
      </c>
      <c r="H4" s="64">
        <v>20615.91</v>
      </c>
    </row>
    <row r="5" spans="1:8" x14ac:dyDescent="0.25">
      <c r="A5" s="15" t="s">
        <v>8</v>
      </c>
      <c r="B5" s="16" t="s">
        <v>9</v>
      </c>
      <c r="C5" s="16" t="s">
        <v>11</v>
      </c>
      <c r="D5" s="17">
        <v>1378.7</v>
      </c>
      <c r="E5" s="17">
        <v>2509.1</v>
      </c>
      <c r="F5" s="65"/>
      <c r="G5" s="65"/>
      <c r="H5" s="65"/>
    </row>
    <row r="6" spans="1:8" x14ac:dyDescent="0.25">
      <c r="A6" s="15" t="s">
        <v>8</v>
      </c>
      <c r="B6" s="16" t="s">
        <v>9</v>
      </c>
      <c r="C6" s="16" t="s">
        <v>12</v>
      </c>
      <c r="D6" s="17">
        <v>4851.67</v>
      </c>
      <c r="E6" s="17">
        <v>2096.4499999999998</v>
      </c>
      <c r="F6" s="65"/>
      <c r="G6" s="65"/>
      <c r="H6" s="65"/>
    </row>
    <row r="7" spans="1:8" x14ac:dyDescent="0.25">
      <c r="A7" s="15"/>
      <c r="B7" s="16" t="s">
        <v>9</v>
      </c>
      <c r="C7" s="16" t="s">
        <v>13</v>
      </c>
      <c r="D7" s="17"/>
      <c r="E7" s="17">
        <v>1713.2</v>
      </c>
      <c r="F7" s="65"/>
      <c r="G7" s="65"/>
      <c r="H7" s="65"/>
    </row>
    <row r="8" spans="1:8" x14ac:dyDescent="0.25">
      <c r="A8" s="15"/>
      <c r="B8" s="16" t="s">
        <v>9</v>
      </c>
      <c r="C8" s="16" t="s">
        <v>14</v>
      </c>
      <c r="D8" s="17"/>
      <c r="E8" s="17">
        <v>8975.84</v>
      </c>
      <c r="F8" s="65"/>
      <c r="G8" s="65"/>
      <c r="H8" s="65"/>
    </row>
    <row r="9" spans="1:8" x14ac:dyDescent="0.25">
      <c r="A9" s="15"/>
      <c r="B9" s="16" t="s">
        <v>9</v>
      </c>
      <c r="C9" s="16" t="s">
        <v>15</v>
      </c>
      <c r="D9" s="17"/>
      <c r="E9" s="17">
        <v>1221.8</v>
      </c>
      <c r="F9" s="65"/>
      <c r="G9" s="65"/>
      <c r="H9" s="65"/>
    </row>
    <row r="10" spans="1:8" x14ac:dyDescent="0.25">
      <c r="A10" s="15"/>
      <c r="B10" s="16"/>
      <c r="C10" s="16"/>
      <c r="D10" s="17"/>
      <c r="E10" s="17"/>
      <c r="F10" s="65"/>
      <c r="G10" s="65"/>
      <c r="H10" s="65"/>
    </row>
    <row r="11" spans="1:8" ht="15.75" thickBot="1" x14ac:dyDescent="0.3">
      <c r="A11" s="18"/>
      <c r="B11" s="19"/>
      <c r="C11" s="19"/>
      <c r="D11" s="20"/>
      <c r="E11" s="20"/>
      <c r="F11" s="66"/>
      <c r="G11" s="66"/>
      <c r="H11" s="66"/>
    </row>
    <row r="12" spans="1:8" x14ac:dyDescent="0.25">
      <c r="F12" s="21">
        <f>SUM(F2:F11)</f>
        <v>13736.92</v>
      </c>
      <c r="G12" s="21">
        <f>SUM(G2:G11)</f>
        <v>6878.99</v>
      </c>
      <c r="H12" s="21">
        <f>SUM(H2:H11)</f>
        <v>20615.91</v>
      </c>
    </row>
    <row r="13" spans="1:8" x14ac:dyDescent="0.25">
      <c r="F13" s="22"/>
      <c r="G13" s="22"/>
      <c r="H13" s="22"/>
    </row>
    <row r="14" spans="1:8" x14ac:dyDescent="0.25">
      <c r="F14" s="23">
        <v>0.05</v>
      </c>
      <c r="G14" s="23">
        <v>0.7</v>
      </c>
      <c r="H14" s="24" t="s">
        <v>16</v>
      </c>
    </row>
    <row r="15" spans="1:8" x14ac:dyDescent="0.25">
      <c r="F15" s="25">
        <f>+F12*5%</f>
        <v>686.846</v>
      </c>
      <c r="G15" s="25">
        <f>+G12*70%</f>
        <v>4815.2929999999997</v>
      </c>
      <c r="H15" s="25">
        <f>+F15+G15</f>
        <v>5502.1389999999992</v>
      </c>
    </row>
  </sheetData>
  <mergeCells count="6">
    <mergeCell ref="F2:F3"/>
    <mergeCell ref="G2:G3"/>
    <mergeCell ref="H2:H3"/>
    <mergeCell ref="F4:F11"/>
    <mergeCell ref="G4:G11"/>
    <mergeCell ref="H4:H11"/>
  </mergeCell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27F89-90B1-4910-9563-E9BBB278CE2A}">
  <dimension ref="A1:H13"/>
  <sheetViews>
    <sheetView workbookViewId="0">
      <selection activeCell="E2" sqref="E2:E4"/>
    </sheetView>
  </sheetViews>
  <sheetFormatPr baseColWidth="10" defaultRowHeight="15" x14ac:dyDescent="0.25"/>
  <cols>
    <col min="1" max="1" width="14" customWidth="1"/>
    <col min="2" max="2" width="16.140625" customWidth="1"/>
    <col min="3" max="3" width="13.28515625" customWidth="1"/>
    <col min="4" max="4" width="13.5703125" customWidth="1"/>
    <col min="5" max="5" width="12.5703125" customWidth="1"/>
    <col min="6" max="6" width="12.85546875" customWidth="1"/>
    <col min="7" max="7" width="13.140625" customWidth="1"/>
    <col min="8" max="8" width="15.140625" customWidth="1"/>
  </cols>
  <sheetData>
    <row r="1" spans="1:8" x14ac:dyDescent="0.25">
      <c r="A1" s="53" t="s">
        <v>0</v>
      </c>
      <c r="B1" s="54" t="s">
        <v>1</v>
      </c>
      <c r="C1" s="54" t="s">
        <v>2</v>
      </c>
      <c r="D1" s="55" t="s">
        <v>3</v>
      </c>
      <c r="E1" s="56" t="s">
        <v>5</v>
      </c>
      <c r="F1" s="56" t="s">
        <v>6</v>
      </c>
      <c r="G1" s="56" t="s">
        <v>4</v>
      </c>
      <c r="H1" s="57" t="s">
        <v>7</v>
      </c>
    </row>
    <row r="2" spans="1:8" x14ac:dyDescent="0.25">
      <c r="A2" s="29" t="s">
        <v>9</v>
      </c>
      <c r="B2" s="59" t="s">
        <v>85</v>
      </c>
      <c r="C2" s="29" t="s">
        <v>86</v>
      </c>
      <c r="D2" s="46">
        <v>1789.27</v>
      </c>
      <c r="E2" s="47">
        <v>1191.73</v>
      </c>
      <c r="F2" s="67">
        <f>SUM(D2:D5)</f>
        <v>4126.17</v>
      </c>
      <c r="G2" s="67">
        <f>H2-F2</f>
        <v>2756.75</v>
      </c>
      <c r="H2" s="67">
        <f>SUM(E2:E9)</f>
        <v>6882.92</v>
      </c>
    </row>
    <row r="3" spans="1:8" x14ac:dyDescent="0.25">
      <c r="A3" s="30" t="s">
        <v>9</v>
      </c>
      <c r="B3" s="43" t="s">
        <v>85</v>
      </c>
      <c r="C3" s="30" t="s">
        <v>87</v>
      </c>
      <c r="D3" s="48">
        <v>1074.48</v>
      </c>
      <c r="E3" s="49">
        <v>4358.1000000000004</v>
      </c>
      <c r="F3" s="68"/>
      <c r="G3" s="68"/>
      <c r="H3" s="68"/>
    </row>
    <row r="4" spans="1:8" x14ac:dyDescent="0.25">
      <c r="A4" s="30" t="s">
        <v>9</v>
      </c>
      <c r="B4" s="43" t="s">
        <v>85</v>
      </c>
      <c r="C4" s="30" t="s">
        <v>88</v>
      </c>
      <c r="D4" s="48">
        <v>809.55</v>
      </c>
      <c r="E4" s="49">
        <v>1333.09</v>
      </c>
      <c r="F4" s="68"/>
      <c r="G4" s="68"/>
      <c r="H4" s="68"/>
    </row>
    <row r="5" spans="1:8" x14ac:dyDescent="0.25">
      <c r="A5" s="30" t="s">
        <v>9</v>
      </c>
      <c r="B5" s="45" t="s">
        <v>85</v>
      </c>
      <c r="C5" s="30"/>
      <c r="D5" s="48">
        <v>452.87</v>
      </c>
      <c r="E5" s="49"/>
      <c r="F5" s="68"/>
      <c r="G5" s="68"/>
      <c r="H5" s="68"/>
    </row>
    <row r="6" spans="1:8" x14ac:dyDescent="0.25">
      <c r="A6" s="30"/>
      <c r="B6" s="43"/>
      <c r="C6" s="30"/>
      <c r="D6" s="50"/>
      <c r="E6" s="49"/>
      <c r="F6" s="68"/>
      <c r="G6" s="68"/>
      <c r="H6" s="68"/>
    </row>
    <row r="7" spans="1:8" x14ac:dyDescent="0.25">
      <c r="A7" s="30"/>
      <c r="B7" s="43"/>
      <c r="C7" s="30"/>
      <c r="D7" s="48"/>
      <c r="E7" s="49"/>
      <c r="F7" s="68"/>
      <c r="G7" s="68"/>
      <c r="H7" s="68"/>
    </row>
    <row r="8" spans="1:8" x14ac:dyDescent="0.25">
      <c r="A8" s="30"/>
      <c r="B8" s="43"/>
      <c r="C8" s="30"/>
      <c r="D8" s="48"/>
      <c r="E8" s="49"/>
      <c r="F8" s="68"/>
      <c r="G8" s="68"/>
      <c r="H8" s="68"/>
    </row>
    <row r="9" spans="1:8" x14ac:dyDescent="0.25">
      <c r="A9" s="34"/>
      <c r="B9" s="31"/>
      <c r="C9" s="31"/>
      <c r="D9" s="58"/>
      <c r="E9" s="52"/>
      <c r="F9" s="70"/>
      <c r="G9" s="69"/>
      <c r="H9" s="69"/>
    </row>
    <row r="10" spans="1:8" x14ac:dyDescent="0.25">
      <c r="A10" s="43"/>
      <c r="B10" s="43"/>
      <c r="C10" s="43"/>
      <c r="D10" s="43"/>
      <c r="E10" s="43"/>
      <c r="F10" s="22">
        <f>SUM(F2:F9)</f>
        <v>4126.17</v>
      </c>
      <c r="G10" s="21">
        <f>SUM(G2:G9)</f>
        <v>2756.75</v>
      </c>
      <c r="H10" s="21">
        <f>SUM(H2:H9)</f>
        <v>6882.92</v>
      </c>
    </row>
    <row r="11" spans="1:8" x14ac:dyDescent="0.25">
      <c r="F11" s="22"/>
      <c r="G11" s="22"/>
      <c r="H11" s="22"/>
    </row>
    <row r="12" spans="1:8" x14ac:dyDescent="0.25">
      <c r="F12" s="23">
        <v>0.05</v>
      </c>
      <c r="G12" s="23">
        <v>0.7</v>
      </c>
      <c r="H12" s="24" t="s">
        <v>16</v>
      </c>
    </row>
    <row r="13" spans="1:8" x14ac:dyDescent="0.25">
      <c r="F13" s="25">
        <f>+F10*5%</f>
        <v>206.30850000000001</v>
      </c>
      <c r="G13" s="25">
        <f>+G10*70%</f>
        <v>1929.7249999999999</v>
      </c>
      <c r="H13" s="25">
        <f>+F13+G13</f>
        <v>2136.0335</v>
      </c>
    </row>
  </sheetData>
  <mergeCells count="3">
    <mergeCell ref="F2:F9"/>
    <mergeCell ref="G2:G9"/>
    <mergeCell ref="H2:H9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C9F1-A458-41C3-AE83-1C3B5E560D8B}">
  <dimension ref="A1:K29"/>
  <sheetViews>
    <sheetView tabSelected="1" topLeftCell="A13" workbookViewId="0">
      <selection activeCell="H18" sqref="H18:H25"/>
    </sheetView>
  </sheetViews>
  <sheetFormatPr baseColWidth="10" defaultRowHeight="15" x14ac:dyDescent="0.25"/>
  <cols>
    <col min="1" max="1" width="14.28515625" customWidth="1"/>
    <col min="2" max="2" width="16.140625" bestFit="1" customWidth="1"/>
    <col min="3" max="3" width="13.7109375" customWidth="1"/>
    <col min="4" max="4" width="14.140625" customWidth="1"/>
    <col min="5" max="5" width="13.5703125" customWidth="1"/>
    <col min="6" max="6" width="13.7109375" customWidth="1"/>
    <col min="7" max="7" width="14.140625" customWidth="1"/>
    <col min="8" max="8" width="13.42578125" customWidth="1"/>
  </cols>
  <sheetData>
    <row r="1" spans="1:8" ht="15.75" thickBot="1" x14ac:dyDescent="0.3">
      <c r="A1" s="35" t="s">
        <v>0</v>
      </c>
      <c r="B1" s="4" t="s">
        <v>1</v>
      </c>
      <c r="C1" s="2" t="s">
        <v>2</v>
      </c>
      <c r="D1" s="3" t="s">
        <v>3</v>
      </c>
      <c r="E1" s="3" t="s">
        <v>5</v>
      </c>
      <c r="F1" s="3" t="s">
        <v>6</v>
      </c>
      <c r="G1" s="3" t="s">
        <v>4</v>
      </c>
      <c r="H1" s="4" t="s">
        <v>7</v>
      </c>
    </row>
    <row r="2" spans="1:8" x14ac:dyDescent="0.25">
      <c r="A2" s="30" t="s">
        <v>89</v>
      </c>
      <c r="B2" s="32" t="s">
        <v>90</v>
      </c>
      <c r="C2" s="26" t="s">
        <v>92</v>
      </c>
      <c r="D2" s="14">
        <v>3447.57</v>
      </c>
      <c r="E2" s="38">
        <v>1096.7</v>
      </c>
      <c r="F2" s="64">
        <f>SUM(D2:D5)</f>
        <v>12053.460000000001</v>
      </c>
      <c r="G2" s="64">
        <f>H2-F2</f>
        <v>-4.0000000000873115E-2</v>
      </c>
      <c r="H2" s="64">
        <f>SUM(E2:E9)</f>
        <v>12053.42</v>
      </c>
    </row>
    <row r="3" spans="1:8" x14ac:dyDescent="0.25">
      <c r="A3" s="30" t="s">
        <v>89</v>
      </c>
      <c r="B3" s="33" t="s">
        <v>90</v>
      </c>
      <c r="C3" s="27" t="s">
        <v>93</v>
      </c>
      <c r="D3" s="17">
        <v>192.3</v>
      </c>
      <c r="E3" s="38">
        <v>6832.1</v>
      </c>
      <c r="F3" s="65"/>
      <c r="G3" s="65"/>
      <c r="H3" s="65"/>
    </row>
    <row r="4" spans="1:8" x14ac:dyDescent="0.25">
      <c r="A4" s="30" t="s">
        <v>89</v>
      </c>
      <c r="B4" s="33" t="s">
        <v>90</v>
      </c>
      <c r="C4" s="27" t="s">
        <v>94</v>
      </c>
      <c r="D4" s="17">
        <v>6544.58</v>
      </c>
      <c r="E4" s="39">
        <v>943.6</v>
      </c>
      <c r="F4" s="65"/>
      <c r="G4" s="65"/>
      <c r="H4" s="65"/>
    </row>
    <row r="5" spans="1:8" x14ac:dyDescent="0.25">
      <c r="A5" s="30" t="s">
        <v>89</v>
      </c>
      <c r="B5" s="33" t="s">
        <v>90</v>
      </c>
      <c r="C5" s="27" t="s">
        <v>98</v>
      </c>
      <c r="D5" s="17">
        <v>1869.01</v>
      </c>
      <c r="E5" s="39">
        <v>3118.02</v>
      </c>
      <c r="F5" s="65"/>
      <c r="G5" s="65"/>
      <c r="H5" s="65"/>
    </row>
    <row r="6" spans="1:8" x14ac:dyDescent="0.25">
      <c r="A6" s="30"/>
      <c r="B6" s="33" t="s">
        <v>90</v>
      </c>
      <c r="C6" s="27" t="s">
        <v>99</v>
      </c>
      <c r="D6" s="36"/>
      <c r="E6" s="39">
        <v>63</v>
      </c>
      <c r="F6" s="65"/>
      <c r="G6" s="65"/>
      <c r="H6" s="65"/>
    </row>
    <row r="7" spans="1:8" x14ac:dyDescent="0.25">
      <c r="A7" s="30"/>
      <c r="B7" s="33"/>
      <c r="C7" s="27"/>
      <c r="D7" s="17"/>
      <c r="E7" s="39"/>
      <c r="F7" s="65"/>
      <c r="G7" s="65"/>
      <c r="H7" s="65"/>
    </row>
    <row r="8" spans="1:8" x14ac:dyDescent="0.25">
      <c r="A8" s="30"/>
      <c r="B8" s="33"/>
      <c r="C8" s="27"/>
      <c r="D8" s="17"/>
      <c r="E8" s="39"/>
      <c r="F8" s="65"/>
      <c r="G8" s="65"/>
      <c r="H8" s="65"/>
    </row>
    <row r="9" spans="1:8" ht="15.75" thickBot="1" x14ac:dyDescent="0.3">
      <c r="A9" s="31"/>
      <c r="B9" s="34"/>
      <c r="C9" s="28"/>
      <c r="D9" s="20"/>
      <c r="E9" s="40"/>
      <c r="F9" s="66"/>
      <c r="G9" s="66"/>
      <c r="H9" s="66"/>
    </row>
    <row r="10" spans="1:8" x14ac:dyDescent="0.25">
      <c r="F10" s="21">
        <f>SUM(F2:F9)</f>
        <v>12053.460000000001</v>
      </c>
      <c r="G10" s="21">
        <f>SUM(G2:G9)</f>
        <v>-4.0000000000873115E-2</v>
      </c>
      <c r="H10" s="21">
        <f>SUM(H2:H9)</f>
        <v>12053.42</v>
      </c>
    </row>
    <row r="11" spans="1:8" x14ac:dyDescent="0.25">
      <c r="F11" s="22"/>
      <c r="G11" s="22"/>
      <c r="H11" s="22"/>
    </row>
    <row r="12" spans="1:8" x14ac:dyDescent="0.25">
      <c r="F12" s="23">
        <v>0.05</v>
      </c>
      <c r="G12" s="23">
        <v>0.7</v>
      </c>
      <c r="H12" s="24" t="s">
        <v>16</v>
      </c>
    </row>
    <row r="13" spans="1:8" x14ac:dyDescent="0.25">
      <c r="F13" s="25">
        <f>+F10*5%</f>
        <v>602.67300000000012</v>
      </c>
      <c r="G13" s="25">
        <f>+G10*70%</f>
        <v>-2.8000000000611178E-2</v>
      </c>
      <c r="H13" s="25">
        <f>+F13+G13</f>
        <v>602.64499999999953</v>
      </c>
    </row>
    <row r="16" spans="1:8" ht="15.75" thickBot="1" x14ac:dyDescent="0.3"/>
    <row r="17" spans="1:11" ht="15.75" thickBot="1" x14ac:dyDescent="0.3">
      <c r="A17" s="35" t="s">
        <v>0</v>
      </c>
      <c r="B17" s="4" t="s">
        <v>1</v>
      </c>
      <c r="C17" s="2" t="s">
        <v>2</v>
      </c>
      <c r="D17" s="3" t="s">
        <v>3</v>
      </c>
      <c r="E17" s="3" t="s">
        <v>5</v>
      </c>
      <c r="F17" s="3" t="s">
        <v>6</v>
      </c>
      <c r="G17" s="3" t="s">
        <v>4</v>
      </c>
      <c r="H17" s="4" t="s">
        <v>7</v>
      </c>
    </row>
    <row r="18" spans="1:11" x14ac:dyDescent="0.25">
      <c r="A18" s="30" t="s">
        <v>90</v>
      </c>
      <c r="B18" s="32" t="s">
        <v>91</v>
      </c>
      <c r="C18" s="26" t="s">
        <v>95</v>
      </c>
      <c r="D18" s="14">
        <v>556.95000000000005</v>
      </c>
      <c r="E18" s="41">
        <v>4630.7</v>
      </c>
      <c r="F18" s="64">
        <f>SUM(D18:D21)</f>
        <v>7136.2499999999991</v>
      </c>
      <c r="G18" s="64">
        <f>H18-F18</f>
        <v>2613.9100000000008</v>
      </c>
      <c r="H18" s="64">
        <f>SUM(E18:E25)</f>
        <v>9750.16</v>
      </c>
      <c r="J18" s="37"/>
    </row>
    <row r="19" spans="1:11" x14ac:dyDescent="0.25">
      <c r="A19" s="30" t="s">
        <v>90</v>
      </c>
      <c r="B19" s="33" t="s">
        <v>91</v>
      </c>
      <c r="C19" s="27" t="s">
        <v>96</v>
      </c>
      <c r="D19" s="17">
        <v>3123.37</v>
      </c>
      <c r="E19" s="41">
        <v>532.28</v>
      </c>
      <c r="F19" s="65"/>
      <c r="G19" s="65"/>
      <c r="H19" s="65"/>
      <c r="J19" s="37">
        <f>+H13+H29</f>
        <v>2789.1944999999996</v>
      </c>
      <c r="K19" s="37">
        <f>2772.56-J19</f>
        <v>-16.634499999999662</v>
      </c>
    </row>
    <row r="20" spans="1:11" x14ac:dyDescent="0.25">
      <c r="A20" s="30" t="s">
        <v>90</v>
      </c>
      <c r="B20" s="33" t="s">
        <v>91</v>
      </c>
      <c r="C20" s="27" t="s">
        <v>97</v>
      </c>
      <c r="D20" s="17">
        <v>2109.23</v>
      </c>
      <c r="E20" s="41">
        <v>2054.54</v>
      </c>
      <c r="F20" s="65"/>
      <c r="G20" s="65"/>
      <c r="H20" s="65"/>
    </row>
    <row r="21" spans="1:11" x14ac:dyDescent="0.25">
      <c r="A21" s="30"/>
      <c r="B21" s="33" t="s">
        <v>91</v>
      </c>
      <c r="C21" s="27" t="s">
        <v>100</v>
      </c>
      <c r="D21" s="17">
        <v>1346.7</v>
      </c>
      <c r="E21" s="41">
        <v>1320.22</v>
      </c>
      <c r="F21" s="65"/>
      <c r="G21" s="65"/>
      <c r="H21" s="65"/>
    </row>
    <row r="22" spans="1:11" x14ac:dyDescent="0.25">
      <c r="A22" s="30"/>
      <c r="B22" s="33" t="s">
        <v>91</v>
      </c>
      <c r="C22" s="27" t="s">
        <v>101</v>
      </c>
      <c r="D22" s="36"/>
      <c r="E22" s="41">
        <v>1161.1199999999999</v>
      </c>
      <c r="F22" s="65"/>
      <c r="G22" s="65"/>
      <c r="H22" s="65"/>
    </row>
    <row r="23" spans="1:11" x14ac:dyDescent="0.25">
      <c r="A23" s="30"/>
      <c r="B23" s="33" t="s">
        <v>91</v>
      </c>
      <c r="C23" s="27" t="s">
        <v>102</v>
      </c>
      <c r="D23" s="17"/>
      <c r="E23" s="41">
        <v>51.3</v>
      </c>
      <c r="F23" s="65"/>
      <c r="G23" s="65"/>
      <c r="H23" s="65"/>
    </row>
    <row r="24" spans="1:11" x14ac:dyDescent="0.25">
      <c r="A24" s="30"/>
      <c r="B24" s="33"/>
      <c r="C24" s="27"/>
      <c r="D24" s="17"/>
      <c r="E24" s="41"/>
      <c r="F24" s="65"/>
      <c r="G24" s="65"/>
      <c r="H24" s="65"/>
    </row>
    <row r="25" spans="1:11" ht="15.75" thickBot="1" x14ac:dyDescent="0.3">
      <c r="A25" s="31"/>
      <c r="B25" s="34"/>
      <c r="C25" s="28"/>
      <c r="D25" s="20"/>
      <c r="E25" s="42"/>
      <c r="F25" s="66"/>
      <c r="G25" s="66"/>
      <c r="H25" s="66"/>
    </row>
    <row r="26" spans="1:11" x14ac:dyDescent="0.25">
      <c r="F26" s="21">
        <f>SUM(F18:F25)</f>
        <v>7136.2499999999991</v>
      </c>
      <c r="G26" s="21">
        <f>SUM(G18:G25)</f>
        <v>2613.9100000000008</v>
      </c>
      <c r="H26" s="21">
        <f>SUM(H18:H25)</f>
        <v>9750.16</v>
      </c>
    </row>
    <row r="27" spans="1:11" x14ac:dyDescent="0.25">
      <c r="F27" s="22"/>
      <c r="G27" s="22"/>
      <c r="H27" s="22"/>
    </row>
    <row r="28" spans="1:11" x14ac:dyDescent="0.25">
      <c r="F28" s="23">
        <v>0.05</v>
      </c>
      <c r="G28" s="23">
        <v>0.7</v>
      </c>
      <c r="H28" s="24" t="s">
        <v>16</v>
      </c>
    </row>
    <row r="29" spans="1:11" x14ac:dyDescent="0.25">
      <c r="F29" s="25">
        <f>+F26*5%</f>
        <v>356.8125</v>
      </c>
      <c r="G29" s="25">
        <f>+G26*70%</f>
        <v>1829.7370000000003</v>
      </c>
      <c r="H29" s="25">
        <f>+F29+G29</f>
        <v>2186.5495000000001</v>
      </c>
    </row>
  </sheetData>
  <mergeCells count="6">
    <mergeCell ref="F2:F9"/>
    <mergeCell ref="G2:G9"/>
    <mergeCell ref="H2:H9"/>
    <mergeCell ref="F18:F25"/>
    <mergeCell ref="G18:G25"/>
    <mergeCell ref="H18:H25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024B-72A0-4C93-947A-0A880673EA93}">
  <dimension ref="A1:H13"/>
  <sheetViews>
    <sheetView workbookViewId="0">
      <selection activeCell="E8" sqref="E8"/>
    </sheetView>
  </sheetViews>
  <sheetFormatPr baseColWidth="10" defaultRowHeight="15" x14ac:dyDescent="0.25"/>
  <cols>
    <col min="1" max="1" width="14" customWidth="1"/>
    <col min="2" max="2" width="16.140625" customWidth="1"/>
    <col min="3" max="3" width="13" customWidth="1"/>
    <col min="4" max="4" width="13.42578125" customWidth="1"/>
    <col min="5" max="5" width="14" customWidth="1"/>
    <col min="6" max="6" width="14.28515625" customWidth="1"/>
    <col min="7" max="7" width="13.140625" customWidth="1"/>
    <col min="8" max="8" width="13.42578125" customWidth="1"/>
  </cols>
  <sheetData>
    <row r="1" spans="1:8" ht="15.75" thickBot="1" x14ac:dyDescent="0.3">
      <c r="A1" s="35" t="s">
        <v>0</v>
      </c>
      <c r="B1" s="4" t="s">
        <v>1</v>
      </c>
      <c r="C1" s="2" t="s">
        <v>2</v>
      </c>
      <c r="D1" s="3" t="s">
        <v>3</v>
      </c>
      <c r="E1" s="3" t="s">
        <v>5</v>
      </c>
      <c r="F1" s="3" t="s">
        <v>6</v>
      </c>
      <c r="G1" s="3" t="s">
        <v>4</v>
      </c>
      <c r="H1" s="4" t="s">
        <v>7</v>
      </c>
    </row>
    <row r="2" spans="1:8" x14ac:dyDescent="0.25">
      <c r="A2" s="30" t="s">
        <v>90</v>
      </c>
      <c r="B2" s="32" t="s">
        <v>91</v>
      </c>
      <c r="C2" s="26" t="s">
        <v>95</v>
      </c>
      <c r="D2" s="14">
        <v>556.95000000000005</v>
      </c>
      <c r="E2" s="41">
        <v>4630.7</v>
      </c>
      <c r="F2" s="64">
        <f>SUM(D2:D5)</f>
        <v>7136.2499999999991</v>
      </c>
      <c r="G2" s="64">
        <f>H2-F2</f>
        <v>2613.9100000000008</v>
      </c>
      <c r="H2" s="64">
        <f>SUM(E2:E9)</f>
        <v>9750.16</v>
      </c>
    </row>
    <row r="3" spans="1:8" x14ac:dyDescent="0.25">
      <c r="A3" s="30" t="s">
        <v>90</v>
      </c>
      <c r="B3" s="33" t="s">
        <v>91</v>
      </c>
      <c r="C3" s="27" t="s">
        <v>96</v>
      </c>
      <c r="D3" s="17">
        <v>3123.37</v>
      </c>
      <c r="E3" s="41">
        <v>532.28</v>
      </c>
      <c r="F3" s="65"/>
      <c r="G3" s="65"/>
      <c r="H3" s="65"/>
    </row>
    <row r="4" spans="1:8" x14ac:dyDescent="0.25">
      <c r="A4" s="30" t="s">
        <v>90</v>
      </c>
      <c r="B4" s="33" t="s">
        <v>91</v>
      </c>
      <c r="C4" s="27" t="s">
        <v>97</v>
      </c>
      <c r="D4" s="17">
        <v>2109.23</v>
      </c>
      <c r="E4" s="41">
        <v>2054.54</v>
      </c>
      <c r="F4" s="65"/>
      <c r="G4" s="65"/>
      <c r="H4" s="65"/>
    </row>
    <row r="5" spans="1:8" x14ac:dyDescent="0.25">
      <c r="A5" s="30"/>
      <c r="B5" s="33" t="s">
        <v>91</v>
      </c>
      <c r="C5" s="27" t="s">
        <v>100</v>
      </c>
      <c r="D5" s="17">
        <v>1346.7</v>
      </c>
      <c r="E5" s="41">
        <v>1320.22</v>
      </c>
      <c r="F5" s="65"/>
      <c r="G5" s="65"/>
      <c r="H5" s="65"/>
    </row>
    <row r="6" spans="1:8" x14ac:dyDescent="0.25">
      <c r="A6" s="30"/>
      <c r="B6" s="33" t="s">
        <v>91</v>
      </c>
      <c r="C6" s="27" t="s">
        <v>101</v>
      </c>
      <c r="D6" s="36"/>
      <c r="E6" s="41">
        <v>1161.1199999999999</v>
      </c>
      <c r="F6" s="65"/>
      <c r="G6" s="65"/>
      <c r="H6" s="65"/>
    </row>
    <row r="7" spans="1:8" x14ac:dyDescent="0.25">
      <c r="A7" s="30"/>
      <c r="B7" s="33" t="s">
        <v>91</v>
      </c>
      <c r="C7" s="27" t="s">
        <v>102</v>
      </c>
      <c r="D7" s="17"/>
      <c r="E7" s="41">
        <v>51.3</v>
      </c>
      <c r="F7" s="65"/>
      <c r="G7" s="65"/>
      <c r="H7" s="65"/>
    </row>
    <row r="8" spans="1:8" x14ac:dyDescent="0.25">
      <c r="A8" s="30"/>
      <c r="B8" s="33"/>
      <c r="C8" s="27"/>
      <c r="D8" s="17"/>
      <c r="E8" s="41"/>
      <c r="F8" s="65"/>
      <c r="G8" s="65"/>
      <c r="H8" s="65"/>
    </row>
    <row r="9" spans="1:8" ht="15.75" thickBot="1" x14ac:dyDescent="0.3">
      <c r="A9" s="31"/>
      <c r="B9" s="34"/>
      <c r="C9" s="28"/>
      <c r="D9" s="20"/>
      <c r="E9" s="42"/>
      <c r="F9" s="66"/>
      <c r="G9" s="66"/>
      <c r="H9" s="66"/>
    </row>
    <row r="10" spans="1:8" x14ac:dyDescent="0.25">
      <c r="F10" s="21">
        <f>SUM(F2:F9)</f>
        <v>7136.2499999999991</v>
      </c>
      <c r="G10" s="21">
        <f>SUM(G2:G9)</f>
        <v>2613.9100000000008</v>
      </c>
      <c r="H10" s="21">
        <f>SUM(H2:H9)</f>
        <v>9750.16</v>
      </c>
    </row>
    <row r="11" spans="1:8" x14ac:dyDescent="0.25">
      <c r="F11" s="22"/>
      <c r="G11" s="22"/>
      <c r="H11" s="22"/>
    </row>
    <row r="12" spans="1:8" x14ac:dyDescent="0.25">
      <c r="F12" s="23">
        <v>0.05</v>
      </c>
      <c r="G12" s="23">
        <v>0.7</v>
      </c>
      <c r="H12" s="24" t="s">
        <v>16</v>
      </c>
    </row>
    <row r="13" spans="1:8" x14ac:dyDescent="0.25">
      <c r="F13" s="25">
        <f>+F10*5%</f>
        <v>356.8125</v>
      </c>
      <c r="G13" s="25">
        <f>+G10*70%</f>
        <v>1829.7370000000003</v>
      </c>
      <c r="H13" s="25">
        <f>+F13+G13</f>
        <v>2186.5495000000001</v>
      </c>
    </row>
  </sheetData>
  <mergeCells count="3">
    <mergeCell ref="F2:F9"/>
    <mergeCell ref="G2:G9"/>
    <mergeCell ref="H2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B11" sqref="B11"/>
    </sheetView>
  </sheetViews>
  <sheetFormatPr baseColWidth="10" defaultRowHeight="15" x14ac:dyDescent="0.25"/>
  <cols>
    <col min="1" max="1" width="14.140625" customWidth="1"/>
    <col min="2" max="2" width="17.7109375" customWidth="1"/>
    <col min="3" max="3" width="12.85546875" customWidth="1"/>
    <col min="4" max="4" width="13.85546875" customWidth="1"/>
    <col min="5" max="5" width="14.140625" customWidth="1"/>
    <col min="6" max="6" width="14.5703125" customWidth="1"/>
    <col min="7" max="8" width="12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5</v>
      </c>
      <c r="F1" s="3" t="s">
        <v>6</v>
      </c>
      <c r="G1" s="3" t="s">
        <v>4</v>
      </c>
      <c r="H1" s="4" t="s">
        <v>7</v>
      </c>
    </row>
    <row r="2" spans="1:8" x14ac:dyDescent="0.25">
      <c r="A2" s="12" t="s">
        <v>17</v>
      </c>
      <c r="B2" s="29" t="s">
        <v>18</v>
      </c>
      <c r="C2" s="26" t="s">
        <v>19</v>
      </c>
      <c r="D2" s="14">
        <v>2271.62</v>
      </c>
      <c r="E2" s="14">
        <v>4371.38</v>
      </c>
      <c r="F2" s="64">
        <f>SUM(D2:D4)</f>
        <v>12182.1</v>
      </c>
      <c r="G2" s="64">
        <v>10288.52</v>
      </c>
      <c r="H2" s="64">
        <f>SUM(E2:E7)</f>
        <v>22470.620000000003</v>
      </c>
    </row>
    <row r="3" spans="1:8" x14ac:dyDescent="0.25">
      <c r="A3" s="15" t="s">
        <v>17</v>
      </c>
      <c r="B3" s="30" t="s">
        <v>18</v>
      </c>
      <c r="C3" s="27" t="s">
        <v>20</v>
      </c>
      <c r="D3" s="17">
        <v>2727.09</v>
      </c>
      <c r="E3" s="17">
        <v>3665.2</v>
      </c>
      <c r="F3" s="65"/>
      <c r="G3" s="65"/>
      <c r="H3" s="65"/>
    </row>
    <row r="4" spans="1:8" x14ac:dyDescent="0.25">
      <c r="A4" s="15" t="s">
        <v>17</v>
      </c>
      <c r="B4" s="30" t="s">
        <v>18</v>
      </c>
      <c r="C4" s="27" t="s">
        <v>21</v>
      </c>
      <c r="D4" s="17">
        <v>7183.39</v>
      </c>
      <c r="E4" s="17">
        <v>8628.93</v>
      </c>
      <c r="F4" s="65"/>
      <c r="G4" s="65"/>
      <c r="H4" s="65"/>
    </row>
    <row r="5" spans="1:8" x14ac:dyDescent="0.25">
      <c r="A5" s="15"/>
      <c r="B5" s="30" t="s">
        <v>18</v>
      </c>
      <c r="C5" s="27" t="s">
        <v>22</v>
      </c>
      <c r="D5" s="17"/>
      <c r="E5" s="17">
        <v>1433.79</v>
      </c>
      <c r="F5" s="65"/>
      <c r="G5" s="65"/>
      <c r="H5" s="65"/>
    </row>
    <row r="6" spans="1:8" x14ac:dyDescent="0.25">
      <c r="A6" s="15"/>
      <c r="B6" s="30" t="s">
        <v>18</v>
      </c>
      <c r="C6" s="27" t="s">
        <v>23</v>
      </c>
      <c r="D6" s="17"/>
      <c r="E6" s="17">
        <v>1995.32</v>
      </c>
      <c r="F6" s="65"/>
      <c r="G6" s="65"/>
      <c r="H6" s="65"/>
    </row>
    <row r="7" spans="1:8" x14ac:dyDescent="0.25">
      <c r="A7" s="15"/>
      <c r="B7" s="30" t="s">
        <v>18</v>
      </c>
      <c r="C7" s="27" t="s">
        <v>24</v>
      </c>
      <c r="D7" s="17"/>
      <c r="E7" s="17">
        <v>2376</v>
      </c>
      <c r="F7" s="65"/>
      <c r="G7" s="65"/>
      <c r="H7" s="65"/>
    </row>
    <row r="8" spans="1:8" x14ac:dyDescent="0.25">
      <c r="A8" s="15"/>
      <c r="B8" s="30"/>
      <c r="C8" s="27"/>
      <c r="D8" s="17"/>
      <c r="E8" s="17"/>
      <c r="F8" s="65"/>
      <c r="G8" s="65"/>
      <c r="H8" s="65"/>
    </row>
    <row r="9" spans="1:8" ht="15.75" thickBot="1" x14ac:dyDescent="0.3">
      <c r="A9" s="18"/>
      <c r="B9" s="31"/>
      <c r="C9" s="28"/>
      <c r="D9" s="20"/>
      <c r="E9" s="20"/>
      <c r="F9" s="66"/>
      <c r="G9" s="66"/>
      <c r="H9" s="66"/>
    </row>
    <row r="10" spans="1:8" x14ac:dyDescent="0.25">
      <c r="F10" s="21">
        <f>SUM(F2:F9)</f>
        <v>12182.1</v>
      </c>
      <c r="G10" s="21">
        <f>SUM(G2:G9)</f>
        <v>10288.52</v>
      </c>
      <c r="H10" s="21">
        <f>SUM(H2:H9)</f>
        <v>22470.620000000003</v>
      </c>
    </row>
    <row r="11" spans="1:8" x14ac:dyDescent="0.25">
      <c r="F11" s="22"/>
      <c r="G11" s="22"/>
      <c r="H11" s="22"/>
    </row>
    <row r="12" spans="1:8" x14ac:dyDescent="0.25">
      <c r="F12" s="23">
        <v>0.05</v>
      </c>
      <c r="G12" s="23">
        <v>0.7</v>
      </c>
      <c r="H12" s="24" t="s">
        <v>16</v>
      </c>
    </row>
    <row r="13" spans="1:8" x14ac:dyDescent="0.25">
      <c r="F13" s="25">
        <f>+F10*5%</f>
        <v>609.10500000000002</v>
      </c>
      <c r="G13" s="25">
        <f>+G10*70%</f>
        <v>7201.9639999999999</v>
      </c>
      <c r="H13" s="25">
        <f>+F13+G13</f>
        <v>7811.0689999999995</v>
      </c>
    </row>
  </sheetData>
  <mergeCells count="3">
    <mergeCell ref="F2:F9"/>
    <mergeCell ref="G2:G9"/>
    <mergeCell ref="H2:H9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C11" sqref="C11"/>
    </sheetView>
  </sheetViews>
  <sheetFormatPr baseColWidth="10" defaultRowHeight="15" x14ac:dyDescent="0.25"/>
  <cols>
    <col min="1" max="1" width="14.140625" customWidth="1"/>
    <col min="2" max="2" width="15.85546875" customWidth="1"/>
    <col min="3" max="3" width="13.28515625" customWidth="1"/>
    <col min="4" max="4" width="14.85546875" customWidth="1"/>
    <col min="5" max="5" width="13.7109375" customWidth="1"/>
    <col min="6" max="6" width="15.7109375" customWidth="1"/>
    <col min="7" max="7" width="13.140625" customWidth="1"/>
    <col min="8" max="8" width="13.28515625" customWidth="1"/>
  </cols>
  <sheetData>
    <row r="1" spans="1:9" ht="15.75" thickBot="1" x14ac:dyDescent="0.3">
      <c r="A1" s="35" t="s">
        <v>0</v>
      </c>
      <c r="B1" s="4" t="s">
        <v>1</v>
      </c>
      <c r="C1" s="2" t="s">
        <v>2</v>
      </c>
      <c r="D1" s="3" t="s">
        <v>3</v>
      </c>
      <c r="E1" s="3" t="s">
        <v>5</v>
      </c>
      <c r="F1" s="3" t="s">
        <v>6</v>
      </c>
      <c r="G1" s="3" t="s">
        <v>4</v>
      </c>
      <c r="H1" s="4" t="s">
        <v>7</v>
      </c>
    </row>
    <row r="2" spans="1:9" x14ac:dyDescent="0.25">
      <c r="A2" s="30" t="s">
        <v>18</v>
      </c>
      <c r="B2" s="32" t="s">
        <v>25</v>
      </c>
      <c r="C2" s="26" t="s">
        <v>26</v>
      </c>
      <c r="D2" s="14">
        <v>1967.02</v>
      </c>
      <c r="E2" s="14">
        <v>4988.07</v>
      </c>
      <c r="F2" s="64">
        <v>15945.76</v>
      </c>
      <c r="G2" s="64">
        <f>H2-F2</f>
        <v>5187.3599999999988</v>
      </c>
      <c r="H2" s="64">
        <f>SUM(E2:E7)</f>
        <v>21133.119999999999</v>
      </c>
    </row>
    <row r="3" spans="1:9" x14ac:dyDescent="0.25">
      <c r="A3" s="30" t="s">
        <v>18</v>
      </c>
      <c r="B3" s="33" t="s">
        <v>25</v>
      </c>
      <c r="C3" s="27" t="s">
        <v>27</v>
      </c>
      <c r="D3" s="17">
        <v>5123.4799999999996</v>
      </c>
      <c r="E3" s="17">
        <v>2544.3000000000002</v>
      </c>
      <c r="F3" s="65"/>
      <c r="G3" s="65"/>
      <c r="H3" s="65"/>
    </row>
    <row r="4" spans="1:9" x14ac:dyDescent="0.25">
      <c r="A4" s="30" t="s">
        <v>18</v>
      </c>
      <c r="B4" s="33" t="s">
        <v>25</v>
      </c>
      <c r="C4" s="27" t="s">
        <v>28</v>
      </c>
      <c r="D4" s="17">
        <v>7536.76</v>
      </c>
      <c r="E4" s="17">
        <v>9837.5499999999993</v>
      </c>
      <c r="F4" s="65"/>
      <c r="G4" s="65"/>
      <c r="H4" s="65"/>
    </row>
    <row r="5" spans="1:9" x14ac:dyDescent="0.25">
      <c r="A5" s="30" t="s">
        <v>18</v>
      </c>
      <c r="B5" s="33" t="s">
        <v>25</v>
      </c>
      <c r="C5" s="27" t="s">
        <v>29</v>
      </c>
      <c r="D5" s="17" t="s">
        <v>31</v>
      </c>
      <c r="E5" s="17">
        <v>800</v>
      </c>
      <c r="F5" s="65"/>
      <c r="G5" s="65"/>
      <c r="H5" s="65"/>
    </row>
    <row r="6" spans="1:9" x14ac:dyDescent="0.25">
      <c r="A6" s="30" t="s">
        <v>18</v>
      </c>
      <c r="B6" s="33" t="s">
        <v>25</v>
      </c>
      <c r="C6" s="27" t="s">
        <v>30</v>
      </c>
      <c r="D6" s="36" t="s">
        <v>32</v>
      </c>
      <c r="E6" s="17">
        <v>2963.2</v>
      </c>
      <c r="F6" s="65"/>
      <c r="G6" s="65"/>
      <c r="H6" s="65"/>
    </row>
    <row r="7" spans="1:9" x14ac:dyDescent="0.25">
      <c r="A7" s="30"/>
      <c r="B7" s="33"/>
      <c r="C7" s="27"/>
      <c r="D7" s="17"/>
      <c r="E7" s="17"/>
      <c r="F7" s="65"/>
      <c r="G7" s="65"/>
      <c r="H7" s="65"/>
    </row>
    <row r="8" spans="1:9" x14ac:dyDescent="0.25">
      <c r="A8" s="30"/>
      <c r="B8" s="33"/>
      <c r="C8" s="27"/>
      <c r="D8" s="17"/>
      <c r="E8" s="17"/>
      <c r="F8" s="65"/>
      <c r="G8" s="65"/>
      <c r="H8" s="65"/>
    </row>
    <row r="9" spans="1:9" ht="15.75" thickBot="1" x14ac:dyDescent="0.3">
      <c r="A9" s="31"/>
      <c r="B9" s="34"/>
      <c r="C9" s="28"/>
      <c r="D9" s="20"/>
      <c r="E9" s="20"/>
      <c r="F9" s="66"/>
      <c r="G9" s="66"/>
      <c r="H9" s="66"/>
    </row>
    <row r="10" spans="1:9" x14ac:dyDescent="0.25">
      <c r="F10" s="21">
        <f>SUM(F2:F9)</f>
        <v>15945.76</v>
      </c>
      <c r="G10" s="21">
        <f>SUM(G2:G9)</f>
        <v>5187.3599999999988</v>
      </c>
      <c r="H10" s="21">
        <f>SUM(H2:H9)</f>
        <v>21133.119999999999</v>
      </c>
      <c r="I10" s="37"/>
    </row>
    <row r="11" spans="1:9" x14ac:dyDescent="0.25">
      <c r="F11" s="22"/>
      <c r="G11" s="22"/>
      <c r="H11" s="22"/>
    </row>
    <row r="12" spans="1:9" x14ac:dyDescent="0.25">
      <c r="F12" s="23">
        <v>0.05</v>
      </c>
      <c r="G12" s="23">
        <v>0.7</v>
      </c>
      <c r="H12" s="24" t="s">
        <v>16</v>
      </c>
    </row>
    <row r="13" spans="1:9" x14ac:dyDescent="0.25">
      <c r="F13" s="25">
        <f>+F10*5%</f>
        <v>797.28800000000001</v>
      </c>
      <c r="G13" s="25">
        <f>+G10*70%</f>
        <v>3631.1519999999987</v>
      </c>
      <c r="H13" s="25">
        <f>+F13+G13</f>
        <v>4428.4399999999987</v>
      </c>
    </row>
    <row r="16" spans="1:9" x14ac:dyDescent="0.25">
      <c r="E16" s="37"/>
    </row>
  </sheetData>
  <mergeCells count="3">
    <mergeCell ref="F2:F9"/>
    <mergeCell ref="G2:G9"/>
    <mergeCell ref="H2:H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topLeftCell="A7" workbookViewId="0">
      <selection activeCell="D13" sqref="D13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3.85546875" customWidth="1"/>
    <col min="4" max="4" width="13.5703125" customWidth="1"/>
    <col min="5" max="5" width="12.42578125" customWidth="1"/>
    <col min="6" max="6" width="13" customWidth="1"/>
    <col min="7" max="7" width="12.7109375" customWidth="1"/>
    <col min="8" max="8" width="13.5703125" customWidth="1"/>
  </cols>
  <sheetData>
    <row r="1" spans="1:8" ht="15.75" thickBot="1" x14ac:dyDescent="0.3">
      <c r="A1" s="35" t="s">
        <v>0</v>
      </c>
      <c r="B1" s="4" t="s">
        <v>1</v>
      </c>
      <c r="C1" s="2" t="s">
        <v>2</v>
      </c>
      <c r="D1" s="3" t="s">
        <v>3</v>
      </c>
      <c r="E1" s="3" t="s">
        <v>5</v>
      </c>
      <c r="F1" s="3" t="s">
        <v>6</v>
      </c>
      <c r="G1" s="3" t="s">
        <v>4</v>
      </c>
      <c r="H1" s="4" t="s">
        <v>7</v>
      </c>
    </row>
    <row r="2" spans="1:8" x14ac:dyDescent="0.25">
      <c r="A2" s="30" t="s">
        <v>25</v>
      </c>
      <c r="B2" s="32" t="s">
        <v>33</v>
      </c>
      <c r="C2" s="26" t="s">
        <v>34</v>
      </c>
      <c r="D2" s="14">
        <v>2397.58</v>
      </c>
      <c r="E2" s="38">
        <v>5131.75</v>
      </c>
      <c r="F2" s="64">
        <f>SUM(D2:D4)</f>
        <v>9741.24</v>
      </c>
      <c r="G2" s="64">
        <f>H2-F2</f>
        <v>6990.26</v>
      </c>
      <c r="H2" s="64">
        <f>SUM(E2:E9)</f>
        <v>16731.5</v>
      </c>
    </row>
    <row r="3" spans="1:8" x14ac:dyDescent="0.25">
      <c r="A3" s="30" t="s">
        <v>25</v>
      </c>
      <c r="B3" s="33" t="s">
        <v>33</v>
      </c>
      <c r="C3" s="27" t="s">
        <v>35</v>
      </c>
      <c r="D3" s="17">
        <v>624.1</v>
      </c>
      <c r="E3" s="38">
        <v>571.65</v>
      </c>
      <c r="F3" s="65"/>
      <c r="G3" s="65"/>
      <c r="H3" s="65"/>
    </row>
    <row r="4" spans="1:8" x14ac:dyDescent="0.25">
      <c r="A4" s="30" t="s">
        <v>25</v>
      </c>
      <c r="B4" s="33" t="s">
        <v>33</v>
      </c>
      <c r="C4" s="27" t="s">
        <v>36</v>
      </c>
      <c r="D4" s="17">
        <v>6719.56</v>
      </c>
      <c r="E4" s="39">
        <v>2237.9499999999998</v>
      </c>
      <c r="F4" s="65"/>
      <c r="G4" s="65"/>
      <c r="H4" s="65"/>
    </row>
    <row r="5" spans="1:8" x14ac:dyDescent="0.25">
      <c r="A5" s="30"/>
      <c r="B5" s="33" t="s">
        <v>33</v>
      </c>
      <c r="C5" s="27" t="s">
        <v>37</v>
      </c>
      <c r="D5" s="17"/>
      <c r="E5" s="39">
        <v>164.7</v>
      </c>
      <c r="F5" s="65"/>
      <c r="G5" s="65"/>
      <c r="H5" s="65"/>
    </row>
    <row r="6" spans="1:8" x14ac:dyDescent="0.25">
      <c r="A6" s="30"/>
      <c r="B6" s="33" t="s">
        <v>33</v>
      </c>
      <c r="C6" s="27" t="s">
        <v>38</v>
      </c>
      <c r="D6" s="36"/>
      <c r="E6" s="39">
        <v>6548.32</v>
      </c>
      <c r="F6" s="65"/>
      <c r="G6" s="65"/>
      <c r="H6" s="65"/>
    </row>
    <row r="7" spans="1:8" x14ac:dyDescent="0.25">
      <c r="A7" s="30"/>
      <c r="B7" s="33" t="s">
        <v>33</v>
      </c>
      <c r="C7" s="27" t="s">
        <v>39</v>
      </c>
      <c r="D7" s="17"/>
      <c r="E7" s="39">
        <v>402.5</v>
      </c>
      <c r="F7" s="65"/>
      <c r="G7" s="65"/>
      <c r="H7" s="65"/>
    </row>
    <row r="8" spans="1:8" x14ac:dyDescent="0.25">
      <c r="A8" s="30"/>
      <c r="B8" s="33" t="s">
        <v>33</v>
      </c>
      <c r="C8" s="27" t="s">
        <v>40</v>
      </c>
      <c r="D8" s="17"/>
      <c r="E8" s="39">
        <v>1370.43</v>
      </c>
      <c r="F8" s="65"/>
      <c r="G8" s="65"/>
      <c r="H8" s="65"/>
    </row>
    <row r="9" spans="1:8" ht="15.75" thickBot="1" x14ac:dyDescent="0.3">
      <c r="A9" s="31"/>
      <c r="B9" s="34" t="s">
        <v>33</v>
      </c>
      <c r="C9" s="28" t="s">
        <v>41</v>
      </c>
      <c r="D9" s="20"/>
      <c r="E9" s="40">
        <v>304.2</v>
      </c>
      <c r="F9" s="66"/>
      <c r="G9" s="66"/>
      <c r="H9" s="66"/>
    </row>
    <row r="10" spans="1:8" x14ac:dyDescent="0.25">
      <c r="F10" s="21">
        <f>SUM(F2:F9)</f>
        <v>9741.24</v>
      </c>
      <c r="G10" s="21">
        <f>SUM(G2:G9)</f>
        <v>6990.26</v>
      </c>
      <c r="H10" s="21">
        <f>SUM(H2:H9)</f>
        <v>16731.5</v>
      </c>
    </row>
    <row r="11" spans="1:8" x14ac:dyDescent="0.25">
      <c r="F11" s="22"/>
      <c r="G11" s="22"/>
      <c r="H11" s="22"/>
    </row>
    <row r="12" spans="1:8" x14ac:dyDescent="0.25">
      <c r="F12" s="23">
        <v>0.05</v>
      </c>
      <c r="G12" s="23">
        <v>0.7</v>
      </c>
      <c r="H12" s="24" t="s">
        <v>16</v>
      </c>
    </row>
    <row r="13" spans="1:8" x14ac:dyDescent="0.25">
      <c r="F13" s="25">
        <f>+F10*5%</f>
        <v>487.06200000000001</v>
      </c>
      <c r="G13" s="25">
        <f>+G10*70%</f>
        <v>4893.1819999999998</v>
      </c>
      <c r="H13" s="25">
        <f>+F13+G13</f>
        <v>5380.2439999999997</v>
      </c>
    </row>
    <row r="16" spans="1:8" ht="15.75" thickBot="1" x14ac:dyDescent="0.3"/>
    <row r="17" spans="1:8" ht="15.75" thickBot="1" x14ac:dyDescent="0.3">
      <c r="A17" s="35" t="s">
        <v>0</v>
      </c>
      <c r="B17" s="4" t="s">
        <v>1</v>
      </c>
      <c r="C17" s="2" t="s">
        <v>2</v>
      </c>
      <c r="D17" s="3" t="s">
        <v>3</v>
      </c>
      <c r="E17" s="3" t="s">
        <v>5</v>
      </c>
      <c r="F17" s="3" t="s">
        <v>6</v>
      </c>
      <c r="G17" s="3" t="s">
        <v>4</v>
      </c>
      <c r="H17" s="4" t="s">
        <v>7</v>
      </c>
    </row>
    <row r="18" spans="1:8" x14ac:dyDescent="0.25">
      <c r="A18" s="30" t="s">
        <v>33</v>
      </c>
      <c r="B18" s="32" t="s">
        <v>42</v>
      </c>
      <c r="C18" s="26" t="s">
        <v>43</v>
      </c>
      <c r="D18" s="14">
        <v>1042.3499999999999</v>
      </c>
      <c r="E18" s="41">
        <v>4440.16</v>
      </c>
      <c r="F18" s="64">
        <f>SUM(D18:D20)</f>
        <v>10565.15</v>
      </c>
      <c r="G18" s="64">
        <f>H18-F18</f>
        <v>7792.7600000000039</v>
      </c>
      <c r="H18" s="64">
        <f>SUM(E18:E25)</f>
        <v>18357.910000000003</v>
      </c>
    </row>
    <row r="19" spans="1:8" x14ac:dyDescent="0.25">
      <c r="A19" s="30" t="s">
        <v>33</v>
      </c>
      <c r="B19" s="33" t="s">
        <v>42</v>
      </c>
      <c r="C19" s="27" t="s">
        <v>44</v>
      </c>
      <c r="D19" s="17">
        <v>8523</v>
      </c>
      <c r="E19" s="41">
        <v>592.79999999999995</v>
      </c>
      <c r="F19" s="65"/>
      <c r="G19" s="65"/>
      <c r="H19" s="65"/>
    </row>
    <row r="20" spans="1:8" x14ac:dyDescent="0.25">
      <c r="A20" s="30" t="s">
        <v>33</v>
      </c>
      <c r="B20" s="33" t="s">
        <v>42</v>
      </c>
      <c r="C20" s="27" t="s">
        <v>45</v>
      </c>
      <c r="D20" s="17">
        <v>999.8</v>
      </c>
      <c r="E20" s="41">
        <v>2333.5700000000002</v>
      </c>
      <c r="F20" s="65"/>
      <c r="G20" s="65"/>
      <c r="H20" s="65"/>
    </row>
    <row r="21" spans="1:8" x14ac:dyDescent="0.25">
      <c r="A21" s="30"/>
      <c r="B21" s="33" t="s">
        <v>42</v>
      </c>
      <c r="C21" s="27" t="s">
        <v>46</v>
      </c>
      <c r="D21" s="17"/>
      <c r="E21" s="41">
        <v>789.88</v>
      </c>
      <c r="F21" s="65"/>
      <c r="G21" s="65"/>
      <c r="H21" s="65"/>
    </row>
    <row r="22" spans="1:8" x14ac:dyDescent="0.25">
      <c r="A22" s="30"/>
      <c r="B22" s="33" t="s">
        <v>42</v>
      </c>
      <c r="C22" s="27" t="s">
        <v>47</v>
      </c>
      <c r="D22" s="36"/>
      <c r="E22" s="41">
        <v>7651.26</v>
      </c>
      <c r="F22" s="65"/>
      <c r="G22" s="65"/>
      <c r="H22" s="65"/>
    </row>
    <row r="23" spans="1:8" x14ac:dyDescent="0.25">
      <c r="A23" s="30"/>
      <c r="B23" s="33" t="s">
        <v>42</v>
      </c>
      <c r="C23" s="27" t="s">
        <v>48</v>
      </c>
      <c r="D23" s="17"/>
      <c r="E23" s="41">
        <v>1252.74</v>
      </c>
      <c r="F23" s="65"/>
      <c r="G23" s="65"/>
      <c r="H23" s="65"/>
    </row>
    <row r="24" spans="1:8" x14ac:dyDescent="0.25">
      <c r="A24" s="30"/>
      <c r="B24" s="33" t="s">
        <v>42</v>
      </c>
      <c r="C24" s="27" t="s">
        <v>49</v>
      </c>
      <c r="D24" s="17"/>
      <c r="E24" s="41">
        <v>847.5</v>
      </c>
      <c r="F24" s="65"/>
      <c r="G24" s="65"/>
      <c r="H24" s="65"/>
    </row>
    <row r="25" spans="1:8" ht="15.75" thickBot="1" x14ac:dyDescent="0.3">
      <c r="A25" s="31"/>
      <c r="B25" s="34" t="s">
        <v>42</v>
      </c>
      <c r="C25" s="28" t="s">
        <v>50</v>
      </c>
      <c r="D25" s="20"/>
      <c r="E25" s="42">
        <v>450</v>
      </c>
      <c r="F25" s="66"/>
      <c r="G25" s="66"/>
      <c r="H25" s="66"/>
    </row>
    <row r="26" spans="1:8" x14ac:dyDescent="0.25">
      <c r="F26" s="21">
        <f>SUM(F18:F25)</f>
        <v>10565.15</v>
      </c>
      <c r="G26" s="21">
        <f>SUM(G18:G25)</f>
        <v>7792.7600000000039</v>
      </c>
      <c r="H26" s="21">
        <f>SUM(H18:H25)</f>
        <v>18357.910000000003</v>
      </c>
    </row>
    <row r="27" spans="1:8" x14ac:dyDescent="0.25">
      <c r="F27" s="22"/>
      <c r="G27" s="22"/>
      <c r="H27" s="22"/>
    </row>
    <row r="28" spans="1:8" x14ac:dyDescent="0.25">
      <c r="F28" s="23">
        <v>0.05</v>
      </c>
      <c r="G28" s="23">
        <v>0.7</v>
      </c>
      <c r="H28" s="24" t="s">
        <v>16</v>
      </c>
    </row>
    <row r="29" spans="1:8" x14ac:dyDescent="0.25">
      <c r="F29" s="25">
        <f>+F26*5%</f>
        <v>528.25750000000005</v>
      </c>
      <c r="G29" s="25">
        <f>+G26*70%</f>
        <v>5454.9320000000025</v>
      </c>
      <c r="H29" s="25">
        <f>+F29+G29</f>
        <v>5983.1895000000022</v>
      </c>
    </row>
  </sheetData>
  <mergeCells count="6">
    <mergeCell ref="F2:F9"/>
    <mergeCell ref="G2:G9"/>
    <mergeCell ref="H2:H9"/>
    <mergeCell ref="F18:F25"/>
    <mergeCell ref="G18:G25"/>
    <mergeCell ref="H18:H25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workbookViewId="0">
      <selection activeCell="C5" sqref="C5"/>
    </sheetView>
  </sheetViews>
  <sheetFormatPr baseColWidth="10" defaultRowHeight="15" x14ac:dyDescent="0.25"/>
  <cols>
    <col min="1" max="1" width="13.85546875" customWidth="1"/>
    <col min="2" max="2" width="16.42578125" customWidth="1"/>
    <col min="3" max="3" width="13.42578125" customWidth="1"/>
    <col min="4" max="4" width="13" customWidth="1"/>
    <col min="5" max="5" width="12.5703125" customWidth="1"/>
    <col min="6" max="6" width="12.7109375" customWidth="1"/>
    <col min="7" max="7" width="13.140625" customWidth="1"/>
    <col min="8" max="8" width="13.28515625" customWidth="1"/>
  </cols>
  <sheetData>
    <row r="1" spans="1:8" ht="15.75" thickBot="1" x14ac:dyDescent="0.3">
      <c r="A1" s="35" t="s">
        <v>0</v>
      </c>
      <c r="B1" s="4" t="s">
        <v>1</v>
      </c>
      <c r="C1" s="2" t="s">
        <v>2</v>
      </c>
      <c r="D1" s="3" t="s">
        <v>3</v>
      </c>
      <c r="E1" s="3" t="s">
        <v>5</v>
      </c>
      <c r="F1" s="3" t="s">
        <v>6</v>
      </c>
      <c r="G1" s="3" t="s">
        <v>4</v>
      </c>
      <c r="H1" s="4" t="s">
        <v>7</v>
      </c>
    </row>
    <row r="2" spans="1:8" x14ac:dyDescent="0.25">
      <c r="A2" s="30" t="s">
        <v>33</v>
      </c>
      <c r="B2" s="32" t="s">
        <v>42</v>
      </c>
      <c r="C2" s="26" t="s">
        <v>43</v>
      </c>
      <c r="D2" s="14">
        <v>1042.3499999999999</v>
      </c>
      <c r="E2" s="41">
        <v>4440.16</v>
      </c>
      <c r="F2" s="64">
        <f>SUM(D2:D4)</f>
        <v>10565.15</v>
      </c>
      <c r="G2" s="64">
        <f>H2-F2</f>
        <v>7792.7600000000039</v>
      </c>
      <c r="H2" s="64">
        <f>SUM(E2:E9)</f>
        <v>18357.910000000003</v>
      </c>
    </row>
    <row r="3" spans="1:8" x14ac:dyDescent="0.25">
      <c r="A3" s="30" t="s">
        <v>33</v>
      </c>
      <c r="B3" s="33" t="s">
        <v>42</v>
      </c>
      <c r="C3" s="27" t="s">
        <v>44</v>
      </c>
      <c r="D3" s="17">
        <v>8523</v>
      </c>
      <c r="E3" s="41">
        <v>592.79999999999995</v>
      </c>
      <c r="F3" s="65"/>
      <c r="G3" s="65"/>
      <c r="H3" s="65"/>
    </row>
    <row r="4" spans="1:8" x14ac:dyDescent="0.25">
      <c r="A4" s="30" t="s">
        <v>33</v>
      </c>
      <c r="B4" s="33" t="s">
        <v>42</v>
      </c>
      <c r="C4" s="27" t="s">
        <v>45</v>
      </c>
      <c r="D4" s="17">
        <v>999.8</v>
      </c>
      <c r="E4" s="41">
        <v>2333.5700000000002</v>
      </c>
      <c r="F4" s="65"/>
      <c r="G4" s="65"/>
      <c r="H4" s="65"/>
    </row>
    <row r="5" spans="1:8" x14ac:dyDescent="0.25">
      <c r="A5" s="30"/>
      <c r="B5" s="33" t="s">
        <v>42</v>
      </c>
      <c r="C5" s="27" t="s">
        <v>46</v>
      </c>
      <c r="D5" s="17"/>
      <c r="E5" s="41">
        <v>789.88</v>
      </c>
      <c r="F5" s="65"/>
      <c r="G5" s="65"/>
      <c r="H5" s="65"/>
    </row>
    <row r="6" spans="1:8" x14ac:dyDescent="0.25">
      <c r="A6" s="30"/>
      <c r="B6" s="33" t="s">
        <v>42</v>
      </c>
      <c r="C6" s="27" t="s">
        <v>47</v>
      </c>
      <c r="D6" s="36"/>
      <c r="E6" s="41">
        <v>7651.26</v>
      </c>
      <c r="F6" s="65"/>
      <c r="G6" s="65"/>
      <c r="H6" s="65"/>
    </row>
    <row r="7" spans="1:8" x14ac:dyDescent="0.25">
      <c r="A7" s="30"/>
      <c r="B7" s="33" t="s">
        <v>42</v>
      </c>
      <c r="C7" s="27" t="s">
        <v>48</v>
      </c>
      <c r="D7" s="17"/>
      <c r="E7" s="41">
        <v>1252.74</v>
      </c>
      <c r="F7" s="65"/>
      <c r="G7" s="65"/>
      <c r="H7" s="65"/>
    </row>
    <row r="8" spans="1:8" x14ac:dyDescent="0.25">
      <c r="A8" s="30"/>
      <c r="B8" s="33" t="s">
        <v>42</v>
      </c>
      <c r="C8" s="27" t="s">
        <v>49</v>
      </c>
      <c r="D8" s="17"/>
      <c r="E8" s="41">
        <v>847.5</v>
      </c>
      <c r="F8" s="65"/>
      <c r="G8" s="65"/>
      <c r="H8" s="65"/>
    </row>
    <row r="9" spans="1:8" ht="15.75" thickBot="1" x14ac:dyDescent="0.3">
      <c r="A9" s="31"/>
      <c r="B9" s="34" t="s">
        <v>42</v>
      </c>
      <c r="C9" s="28" t="s">
        <v>50</v>
      </c>
      <c r="D9" s="20"/>
      <c r="E9" s="42">
        <v>450</v>
      </c>
      <c r="F9" s="66"/>
      <c r="G9" s="66"/>
      <c r="H9" s="66"/>
    </row>
    <row r="10" spans="1:8" x14ac:dyDescent="0.25">
      <c r="F10" s="21">
        <f>SUM(F2:F9)</f>
        <v>10565.15</v>
      </c>
      <c r="G10" s="21">
        <f>SUM(G2:G9)</f>
        <v>7792.7600000000039</v>
      </c>
      <c r="H10" s="21">
        <f>SUM(H2:H9)</f>
        <v>18357.910000000003</v>
      </c>
    </row>
    <row r="11" spans="1:8" x14ac:dyDescent="0.25">
      <c r="F11" s="22"/>
      <c r="G11" s="22"/>
      <c r="H11" s="22"/>
    </row>
    <row r="12" spans="1:8" x14ac:dyDescent="0.25">
      <c r="F12" s="23">
        <v>0.05</v>
      </c>
      <c r="G12" s="23">
        <v>0.7</v>
      </c>
      <c r="H12" s="24" t="s">
        <v>16</v>
      </c>
    </row>
    <row r="13" spans="1:8" x14ac:dyDescent="0.25">
      <c r="F13" s="25">
        <f>+F10*5%</f>
        <v>528.25750000000005</v>
      </c>
      <c r="G13" s="25">
        <f>+G10*70%</f>
        <v>5454.9320000000025</v>
      </c>
      <c r="H13" s="25">
        <f>+F13+G13</f>
        <v>5983.1895000000022</v>
      </c>
    </row>
  </sheetData>
  <mergeCells count="3">
    <mergeCell ref="F2:F9"/>
    <mergeCell ref="G2:G9"/>
    <mergeCell ref="H2:H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workbookViewId="0">
      <selection activeCell="D8" sqref="D8"/>
    </sheetView>
  </sheetViews>
  <sheetFormatPr baseColWidth="10" defaultRowHeight="15" x14ac:dyDescent="0.25"/>
  <cols>
    <col min="1" max="1" width="14.28515625" customWidth="1"/>
    <col min="2" max="2" width="17.5703125" customWidth="1"/>
    <col min="3" max="3" width="13" customWidth="1"/>
    <col min="4" max="5" width="13.5703125" customWidth="1"/>
    <col min="6" max="6" width="12.7109375" customWidth="1"/>
    <col min="7" max="7" width="12.85546875" customWidth="1"/>
    <col min="8" max="8" width="13.42578125" customWidth="1"/>
  </cols>
  <sheetData>
    <row r="1" spans="1:8" x14ac:dyDescent="0.25">
      <c r="A1" s="53" t="s">
        <v>0</v>
      </c>
      <c r="B1" s="54" t="s">
        <v>1</v>
      </c>
      <c r="C1" s="54" t="s">
        <v>2</v>
      </c>
      <c r="D1" s="55" t="s">
        <v>3</v>
      </c>
      <c r="E1" s="56" t="s">
        <v>5</v>
      </c>
      <c r="F1" s="56" t="s">
        <v>6</v>
      </c>
      <c r="G1" s="56" t="s">
        <v>4</v>
      </c>
      <c r="H1" s="57" t="s">
        <v>7</v>
      </c>
    </row>
    <row r="2" spans="1:8" x14ac:dyDescent="0.25">
      <c r="A2" s="30" t="s">
        <v>42</v>
      </c>
      <c r="B2" s="43" t="s">
        <v>51</v>
      </c>
      <c r="C2" s="29" t="s">
        <v>52</v>
      </c>
      <c r="D2" s="46">
        <v>4788.25</v>
      </c>
      <c r="E2" s="47">
        <v>4435.5600000000004</v>
      </c>
      <c r="F2" s="67">
        <f>SUM(D2:D4)</f>
        <v>9343.2199999999993</v>
      </c>
      <c r="G2" s="67">
        <f>H2-F2</f>
        <v>11208.110000000002</v>
      </c>
      <c r="H2" s="67">
        <f>SUM(E2:E11)</f>
        <v>20551.330000000002</v>
      </c>
    </row>
    <row r="3" spans="1:8" x14ac:dyDescent="0.25">
      <c r="A3" s="30" t="s">
        <v>42</v>
      </c>
      <c r="B3" s="43" t="s">
        <v>51</v>
      </c>
      <c r="C3" s="30" t="s">
        <v>53</v>
      </c>
      <c r="D3" s="48">
        <v>4295.49</v>
      </c>
      <c r="E3" s="49">
        <v>593.03</v>
      </c>
      <c r="F3" s="68"/>
      <c r="G3" s="68"/>
      <c r="H3" s="68"/>
    </row>
    <row r="4" spans="1:8" x14ac:dyDescent="0.25">
      <c r="A4" s="30" t="s">
        <v>42</v>
      </c>
      <c r="B4" s="43" t="s">
        <v>51</v>
      </c>
      <c r="C4" s="30" t="s">
        <v>54</v>
      </c>
      <c r="D4" s="48">
        <v>259.48</v>
      </c>
      <c r="E4" s="49">
        <v>5510</v>
      </c>
      <c r="F4" s="68"/>
      <c r="G4" s="68"/>
      <c r="H4" s="68"/>
    </row>
    <row r="5" spans="1:8" x14ac:dyDescent="0.25">
      <c r="A5" s="30"/>
      <c r="B5" s="43" t="s">
        <v>51</v>
      </c>
      <c r="C5" s="30" t="s">
        <v>55</v>
      </c>
      <c r="D5" s="48"/>
      <c r="E5" s="49">
        <v>7061.5</v>
      </c>
      <c r="F5" s="68"/>
      <c r="G5" s="68"/>
      <c r="H5" s="68"/>
    </row>
    <row r="6" spans="1:8" x14ac:dyDescent="0.25">
      <c r="A6" s="30"/>
      <c r="B6" s="43" t="s">
        <v>51</v>
      </c>
      <c r="C6" s="30" t="s">
        <v>56</v>
      </c>
      <c r="D6" s="50"/>
      <c r="E6" s="49">
        <v>915.2</v>
      </c>
      <c r="F6" s="68"/>
      <c r="G6" s="68"/>
      <c r="H6" s="68"/>
    </row>
    <row r="7" spans="1:8" x14ac:dyDescent="0.25">
      <c r="A7" s="30"/>
      <c r="B7" s="43" t="s">
        <v>51</v>
      </c>
      <c r="C7" s="30" t="s">
        <v>57</v>
      </c>
      <c r="D7" s="48"/>
      <c r="E7" s="49">
        <v>122.88</v>
      </c>
      <c r="F7" s="68"/>
      <c r="G7" s="68"/>
      <c r="H7" s="68"/>
    </row>
    <row r="8" spans="1:8" x14ac:dyDescent="0.25">
      <c r="A8" s="30"/>
      <c r="B8" s="43" t="s">
        <v>51</v>
      </c>
      <c r="C8" s="30" t="s">
        <v>58</v>
      </c>
      <c r="D8" s="48"/>
      <c r="E8" s="49">
        <v>70.2</v>
      </c>
      <c r="F8" s="68"/>
      <c r="G8" s="68"/>
      <c r="H8" s="68"/>
    </row>
    <row r="9" spans="1:8" x14ac:dyDescent="0.25">
      <c r="A9" s="30"/>
      <c r="B9" s="45" t="s">
        <v>51</v>
      </c>
      <c r="C9" s="30" t="s">
        <v>59</v>
      </c>
      <c r="D9" s="48"/>
      <c r="E9" s="49">
        <v>702</v>
      </c>
      <c r="F9" s="68"/>
      <c r="G9" s="68"/>
      <c r="H9" s="68"/>
    </row>
    <row r="10" spans="1:8" x14ac:dyDescent="0.25">
      <c r="A10" s="30"/>
      <c r="B10" s="45" t="s">
        <v>51</v>
      </c>
      <c r="C10" s="30" t="s">
        <v>60</v>
      </c>
      <c r="D10" s="48"/>
      <c r="E10" s="49">
        <v>969.36</v>
      </c>
      <c r="F10" s="68"/>
      <c r="G10" s="68"/>
      <c r="H10" s="68"/>
    </row>
    <row r="11" spans="1:8" x14ac:dyDescent="0.25">
      <c r="A11" s="31"/>
      <c r="B11" s="44" t="s">
        <v>51</v>
      </c>
      <c r="C11" s="31" t="s">
        <v>61</v>
      </c>
      <c r="D11" s="51"/>
      <c r="E11" s="52">
        <v>171.6</v>
      </c>
      <c r="F11" s="69"/>
      <c r="G11" s="69"/>
      <c r="H11" s="69"/>
    </row>
    <row r="12" spans="1:8" x14ac:dyDescent="0.25">
      <c r="F12" s="21">
        <f>SUM(F2:F11)</f>
        <v>9343.2199999999993</v>
      </c>
      <c r="G12" s="21">
        <f>SUM(G2:G11)</f>
        <v>11208.110000000002</v>
      </c>
      <c r="H12" s="21">
        <f>SUM(H2:H11)</f>
        <v>20551.330000000002</v>
      </c>
    </row>
    <row r="13" spans="1:8" x14ac:dyDescent="0.25">
      <c r="F13" s="22"/>
      <c r="G13" s="22"/>
      <c r="H13" s="22"/>
    </row>
    <row r="14" spans="1:8" x14ac:dyDescent="0.25">
      <c r="F14" s="23">
        <v>0.05</v>
      </c>
      <c r="G14" s="23">
        <v>0.7</v>
      </c>
      <c r="H14" s="24" t="s">
        <v>16</v>
      </c>
    </row>
    <row r="15" spans="1:8" x14ac:dyDescent="0.25">
      <c r="F15" s="25">
        <f>+F12*5%</f>
        <v>467.161</v>
      </c>
      <c r="G15" s="25">
        <f>+G12*70%</f>
        <v>7845.6770000000015</v>
      </c>
      <c r="H15" s="25">
        <f>+F15+G15</f>
        <v>8312.8380000000016</v>
      </c>
    </row>
  </sheetData>
  <mergeCells count="3">
    <mergeCell ref="F2:F11"/>
    <mergeCell ref="G2:G11"/>
    <mergeCell ref="H2:H11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827E-D9EE-4059-BEE7-660773CD91CC}">
  <dimension ref="A1:H19"/>
  <sheetViews>
    <sheetView workbookViewId="0">
      <selection activeCell="H2" sqref="H2:H15"/>
    </sheetView>
  </sheetViews>
  <sheetFormatPr baseColWidth="10" defaultRowHeight="15" x14ac:dyDescent="0.25"/>
  <cols>
    <col min="1" max="1" width="13.85546875" customWidth="1"/>
    <col min="2" max="2" width="16.28515625" customWidth="1"/>
    <col min="4" max="4" width="13.140625" customWidth="1"/>
    <col min="5" max="6" width="13.7109375" customWidth="1"/>
    <col min="7" max="7" width="13.42578125" customWidth="1"/>
    <col min="8" max="8" width="13.28515625" customWidth="1"/>
  </cols>
  <sheetData>
    <row r="1" spans="1:8" x14ac:dyDescent="0.25">
      <c r="A1" s="53" t="s">
        <v>0</v>
      </c>
      <c r="B1" s="54" t="s">
        <v>1</v>
      </c>
      <c r="C1" s="54" t="s">
        <v>2</v>
      </c>
      <c r="D1" s="55" t="s">
        <v>3</v>
      </c>
      <c r="E1" s="56" t="s">
        <v>5</v>
      </c>
      <c r="F1" s="56" t="s">
        <v>6</v>
      </c>
      <c r="G1" s="56" t="s">
        <v>4</v>
      </c>
      <c r="H1" s="57" t="s">
        <v>7</v>
      </c>
    </row>
    <row r="2" spans="1:8" x14ac:dyDescent="0.25">
      <c r="A2" s="30" t="s">
        <v>51</v>
      </c>
      <c r="B2" s="43" t="s">
        <v>62</v>
      </c>
      <c r="C2" s="29" t="s">
        <v>63</v>
      </c>
      <c r="D2" s="46">
        <v>9765.25</v>
      </c>
      <c r="E2" s="47">
        <v>3055.93</v>
      </c>
      <c r="F2" s="67">
        <f>SUM(D2:D5)</f>
        <v>19496.22</v>
      </c>
      <c r="G2" s="67">
        <f>H2-F2</f>
        <v>6563.8999999999978</v>
      </c>
      <c r="H2" s="67">
        <f>SUM(E2:E15)</f>
        <v>26060.12</v>
      </c>
    </row>
    <row r="3" spans="1:8" x14ac:dyDescent="0.25">
      <c r="A3" s="30" t="s">
        <v>51</v>
      </c>
      <c r="B3" s="43" t="s">
        <v>62</v>
      </c>
      <c r="C3" s="30" t="s">
        <v>64</v>
      </c>
      <c r="D3" s="48">
        <v>599.04999999999995</v>
      </c>
      <c r="E3" s="49">
        <v>1278.31</v>
      </c>
      <c r="F3" s="68"/>
      <c r="G3" s="68"/>
      <c r="H3" s="68"/>
    </row>
    <row r="4" spans="1:8" x14ac:dyDescent="0.25">
      <c r="A4" s="30" t="s">
        <v>51</v>
      </c>
      <c r="B4" s="43" t="s">
        <v>62</v>
      </c>
      <c r="C4" s="30" t="s">
        <v>65</v>
      </c>
      <c r="D4" s="48">
        <v>8255.3799999999992</v>
      </c>
      <c r="E4" s="49">
        <v>9241.84</v>
      </c>
      <c r="F4" s="68"/>
      <c r="G4" s="68"/>
      <c r="H4" s="68"/>
    </row>
    <row r="5" spans="1:8" x14ac:dyDescent="0.25">
      <c r="A5" s="30" t="s">
        <v>51</v>
      </c>
      <c r="B5" s="43" t="s">
        <v>62</v>
      </c>
      <c r="C5" s="30" t="s">
        <v>66</v>
      </c>
      <c r="D5" s="48">
        <v>876.54</v>
      </c>
      <c r="E5" s="49">
        <v>1168</v>
      </c>
      <c r="F5" s="68"/>
      <c r="G5" s="68"/>
      <c r="H5" s="68"/>
    </row>
    <row r="6" spans="1:8" x14ac:dyDescent="0.25">
      <c r="A6" s="30"/>
      <c r="B6" s="43" t="s">
        <v>62</v>
      </c>
      <c r="C6" s="30" t="s">
        <v>67</v>
      </c>
      <c r="D6" s="50"/>
      <c r="E6" s="49">
        <v>3567.96</v>
      </c>
      <c r="F6" s="68"/>
      <c r="G6" s="68"/>
      <c r="H6" s="68"/>
    </row>
    <row r="7" spans="1:8" x14ac:dyDescent="0.25">
      <c r="A7" s="30"/>
      <c r="B7" s="43" t="s">
        <v>62</v>
      </c>
      <c r="C7" s="30" t="s">
        <v>68</v>
      </c>
      <c r="D7" s="48"/>
      <c r="E7" s="49">
        <v>2997.05</v>
      </c>
      <c r="F7" s="68"/>
      <c r="G7" s="68"/>
      <c r="H7" s="68"/>
    </row>
    <row r="8" spans="1:8" x14ac:dyDescent="0.25">
      <c r="A8" s="30"/>
      <c r="B8" s="43" t="s">
        <v>62</v>
      </c>
      <c r="C8" s="30" t="s">
        <v>69</v>
      </c>
      <c r="D8" s="48"/>
      <c r="E8" s="49">
        <v>1455.08</v>
      </c>
      <c r="F8" s="68"/>
      <c r="G8" s="68"/>
      <c r="H8" s="68"/>
    </row>
    <row r="9" spans="1:8" x14ac:dyDescent="0.25">
      <c r="A9" s="30"/>
      <c r="B9" s="43" t="s">
        <v>62</v>
      </c>
      <c r="C9" s="30" t="s">
        <v>70</v>
      </c>
      <c r="D9" s="48"/>
      <c r="E9" s="49">
        <v>1505.22</v>
      </c>
      <c r="F9" s="68"/>
      <c r="G9" s="68"/>
      <c r="H9" s="68"/>
    </row>
    <row r="10" spans="1:8" x14ac:dyDescent="0.25">
      <c r="A10" s="30"/>
      <c r="B10" s="43" t="s">
        <v>62</v>
      </c>
      <c r="C10" s="30" t="s">
        <v>71</v>
      </c>
      <c r="D10" s="48"/>
      <c r="E10" s="49">
        <v>150</v>
      </c>
      <c r="F10" s="68"/>
      <c r="G10" s="68"/>
      <c r="H10" s="68"/>
    </row>
    <row r="11" spans="1:8" x14ac:dyDescent="0.25">
      <c r="A11" s="30"/>
      <c r="B11" s="43" t="s">
        <v>62</v>
      </c>
      <c r="C11" s="30" t="s">
        <v>72</v>
      </c>
      <c r="D11" s="48"/>
      <c r="E11" s="49">
        <v>394.4</v>
      </c>
      <c r="F11" s="68"/>
      <c r="G11" s="68"/>
      <c r="H11" s="68"/>
    </row>
    <row r="12" spans="1:8" x14ac:dyDescent="0.25">
      <c r="A12" s="30"/>
      <c r="B12" s="43" t="s">
        <v>62</v>
      </c>
      <c r="C12" s="30" t="s">
        <v>73</v>
      </c>
      <c r="D12" s="48"/>
      <c r="E12" s="49">
        <v>705.54</v>
      </c>
      <c r="F12" s="68"/>
      <c r="G12" s="68"/>
      <c r="H12" s="68"/>
    </row>
    <row r="13" spans="1:8" x14ac:dyDescent="0.25">
      <c r="A13" s="30"/>
      <c r="B13" s="43" t="s">
        <v>62</v>
      </c>
      <c r="C13" s="30" t="s">
        <v>74</v>
      </c>
      <c r="D13" s="48"/>
      <c r="E13" s="49">
        <v>176.44</v>
      </c>
      <c r="F13" s="68"/>
      <c r="G13" s="68"/>
      <c r="H13" s="68"/>
    </row>
    <row r="14" spans="1:8" x14ac:dyDescent="0.25">
      <c r="A14" s="30"/>
      <c r="B14" s="43" t="s">
        <v>62</v>
      </c>
      <c r="C14" s="30" t="s">
        <v>75</v>
      </c>
      <c r="D14" s="48"/>
      <c r="E14" s="49">
        <v>305.85000000000002</v>
      </c>
      <c r="F14" s="68"/>
      <c r="G14" s="68"/>
      <c r="H14" s="68"/>
    </row>
    <row r="15" spans="1:8" x14ac:dyDescent="0.25">
      <c r="A15" s="31"/>
      <c r="B15" s="34" t="s">
        <v>62</v>
      </c>
      <c r="C15" s="31" t="s">
        <v>76</v>
      </c>
      <c r="D15" s="51"/>
      <c r="E15" s="52">
        <v>58.5</v>
      </c>
      <c r="F15" s="69"/>
      <c r="G15" s="69"/>
      <c r="H15" s="69"/>
    </row>
    <row r="16" spans="1:8" x14ac:dyDescent="0.25">
      <c r="F16" s="21">
        <f>SUM(F2:F15)</f>
        <v>19496.22</v>
      </c>
      <c r="G16" s="21">
        <f>SUM(G2:G15)</f>
        <v>6563.8999999999978</v>
      </c>
      <c r="H16" s="21">
        <f>SUM(H2:H15)</f>
        <v>26060.12</v>
      </c>
    </row>
    <row r="17" spans="6:8" x14ac:dyDescent="0.25">
      <c r="F17" s="22"/>
      <c r="G17" s="22"/>
      <c r="H17" s="22"/>
    </row>
    <row r="18" spans="6:8" x14ac:dyDescent="0.25">
      <c r="F18" s="23">
        <v>0.05</v>
      </c>
      <c r="G18" s="23">
        <v>0.7</v>
      </c>
      <c r="H18" s="24" t="s">
        <v>16</v>
      </c>
    </row>
    <row r="19" spans="6:8" x14ac:dyDescent="0.25">
      <c r="F19" s="25">
        <f>+F16*5%</f>
        <v>974.81100000000015</v>
      </c>
      <c r="G19" s="25">
        <f>+G16*70%</f>
        <v>4594.7299999999977</v>
      </c>
      <c r="H19" s="25">
        <f>+F19+G19</f>
        <v>5569.5409999999974</v>
      </c>
    </row>
  </sheetData>
  <mergeCells count="3">
    <mergeCell ref="F2:F15"/>
    <mergeCell ref="G2:G15"/>
    <mergeCell ref="H2:H15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3917F-3613-4E9A-9396-35A93E0869CC}">
  <dimension ref="A1:H13"/>
  <sheetViews>
    <sheetView workbookViewId="0">
      <selection activeCell="E15" sqref="E15"/>
    </sheetView>
  </sheetViews>
  <sheetFormatPr baseColWidth="10" defaultRowHeight="15" x14ac:dyDescent="0.25"/>
  <cols>
    <col min="1" max="1" width="13" customWidth="1"/>
    <col min="2" max="2" width="15.5703125" customWidth="1"/>
    <col min="3" max="3" width="12.42578125" customWidth="1"/>
    <col min="4" max="4" width="13.140625" customWidth="1"/>
    <col min="5" max="5" width="13.28515625" customWidth="1"/>
    <col min="6" max="6" width="13.42578125" customWidth="1"/>
    <col min="7" max="7" width="13" customWidth="1"/>
    <col min="8" max="8" width="13.140625" customWidth="1"/>
  </cols>
  <sheetData>
    <row r="1" spans="1:8" x14ac:dyDescent="0.25">
      <c r="A1" s="53" t="s">
        <v>0</v>
      </c>
      <c r="B1" s="54" t="s">
        <v>1</v>
      </c>
      <c r="C1" s="54" t="s">
        <v>2</v>
      </c>
      <c r="D1" s="55" t="s">
        <v>3</v>
      </c>
      <c r="E1" s="56" t="s">
        <v>5</v>
      </c>
      <c r="F1" s="56" t="s">
        <v>6</v>
      </c>
      <c r="G1" s="56" t="s">
        <v>4</v>
      </c>
      <c r="H1" s="57" t="s">
        <v>7</v>
      </c>
    </row>
    <row r="2" spans="1:8" x14ac:dyDescent="0.25">
      <c r="A2" s="29" t="s">
        <v>62</v>
      </c>
      <c r="B2" s="59" t="s">
        <v>8</v>
      </c>
      <c r="C2" s="29" t="s">
        <v>77</v>
      </c>
      <c r="D2" s="46">
        <v>555.75</v>
      </c>
      <c r="E2" s="47">
        <v>1984.59</v>
      </c>
      <c r="F2" s="67">
        <f>SUM(D2:D5)</f>
        <v>3944.34</v>
      </c>
      <c r="G2" s="67">
        <f>H2-F2</f>
        <v>4827.880000000001</v>
      </c>
      <c r="H2" s="67">
        <f>SUM(E2:E9)</f>
        <v>8772.2200000000012</v>
      </c>
    </row>
    <row r="3" spans="1:8" x14ac:dyDescent="0.25">
      <c r="A3" s="30" t="s">
        <v>62</v>
      </c>
      <c r="B3" s="43" t="s">
        <v>8</v>
      </c>
      <c r="C3" s="30" t="s">
        <v>78</v>
      </c>
      <c r="D3" s="48">
        <v>2622.47</v>
      </c>
      <c r="E3" s="49">
        <v>5577.46</v>
      </c>
      <c r="F3" s="68"/>
      <c r="G3" s="68"/>
      <c r="H3" s="68"/>
    </row>
    <row r="4" spans="1:8" x14ac:dyDescent="0.25">
      <c r="A4" s="30" t="s">
        <v>62</v>
      </c>
      <c r="B4" s="43" t="s">
        <v>8</v>
      </c>
      <c r="C4" s="30" t="s">
        <v>79</v>
      </c>
      <c r="D4" s="48">
        <v>308.8</v>
      </c>
      <c r="E4" s="49">
        <v>206.89</v>
      </c>
      <c r="F4" s="68"/>
      <c r="G4" s="68"/>
      <c r="H4" s="68"/>
    </row>
    <row r="5" spans="1:8" x14ac:dyDescent="0.25">
      <c r="A5" s="30" t="s">
        <v>62</v>
      </c>
      <c r="B5" s="43" t="s">
        <v>8</v>
      </c>
      <c r="C5" s="30" t="s">
        <v>80</v>
      </c>
      <c r="D5" s="48">
        <v>457.32</v>
      </c>
      <c r="E5" s="49">
        <v>1003.28</v>
      </c>
      <c r="F5" s="68"/>
      <c r="G5" s="68"/>
      <c r="H5" s="68"/>
    </row>
    <row r="6" spans="1:8" x14ac:dyDescent="0.25">
      <c r="A6" s="30"/>
      <c r="B6" s="43"/>
      <c r="C6" s="30"/>
      <c r="D6" s="50"/>
      <c r="E6" s="49"/>
      <c r="F6" s="68"/>
      <c r="G6" s="68"/>
      <c r="H6" s="68"/>
    </row>
    <row r="7" spans="1:8" x14ac:dyDescent="0.25">
      <c r="A7" s="30"/>
      <c r="B7" s="43"/>
      <c r="C7" s="30"/>
      <c r="D7" s="48"/>
      <c r="E7" s="49"/>
      <c r="F7" s="68"/>
      <c r="G7" s="68"/>
      <c r="H7" s="68"/>
    </row>
    <row r="8" spans="1:8" x14ac:dyDescent="0.25">
      <c r="A8" s="30"/>
      <c r="B8" s="43"/>
      <c r="C8" s="30"/>
      <c r="D8" s="48"/>
      <c r="E8" s="49"/>
      <c r="F8" s="68"/>
      <c r="G8" s="68"/>
      <c r="H8" s="68"/>
    </row>
    <row r="9" spans="1:8" x14ac:dyDescent="0.25">
      <c r="A9" s="34"/>
      <c r="B9" s="31"/>
      <c r="C9" s="31"/>
      <c r="D9" s="58"/>
      <c r="E9" s="52"/>
      <c r="F9" s="70"/>
      <c r="G9" s="69"/>
      <c r="H9" s="69"/>
    </row>
    <row r="10" spans="1:8" x14ac:dyDescent="0.25">
      <c r="A10" s="43"/>
      <c r="B10" s="43"/>
      <c r="C10" s="43"/>
      <c r="D10" s="43"/>
      <c r="E10" s="43"/>
      <c r="F10" s="22">
        <f>SUM(F2:F9)</f>
        <v>3944.34</v>
      </c>
      <c r="G10" s="21">
        <f>SUM(G2:G9)</f>
        <v>4827.880000000001</v>
      </c>
      <c r="H10" s="21">
        <f>SUM(H2:H9)</f>
        <v>8772.2200000000012</v>
      </c>
    </row>
    <row r="11" spans="1:8" x14ac:dyDescent="0.25">
      <c r="F11" s="22"/>
      <c r="G11" s="22"/>
      <c r="H11" s="22"/>
    </row>
    <row r="12" spans="1:8" x14ac:dyDescent="0.25">
      <c r="F12" s="23">
        <v>0.05</v>
      </c>
      <c r="G12" s="23">
        <v>0.7</v>
      </c>
      <c r="H12" s="24" t="s">
        <v>16</v>
      </c>
    </row>
    <row r="13" spans="1:8" x14ac:dyDescent="0.25">
      <c r="F13" s="25">
        <f>+F10*5%</f>
        <v>197.21700000000001</v>
      </c>
      <c r="G13" s="25">
        <f>+G10*70%</f>
        <v>3379.5160000000005</v>
      </c>
      <c r="H13" s="25">
        <f>+F13+G13</f>
        <v>3576.7330000000006</v>
      </c>
    </row>
  </sheetData>
  <mergeCells count="3">
    <mergeCell ref="F2:F9"/>
    <mergeCell ref="G2:G9"/>
    <mergeCell ref="H2:H9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83584-18A7-4592-AB46-B61EEE9551CC}">
  <dimension ref="A1:H13"/>
  <sheetViews>
    <sheetView workbookViewId="0">
      <selection activeCell="G17" sqref="G17"/>
    </sheetView>
  </sheetViews>
  <sheetFormatPr baseColWidth="10" defaultRowHeight="15" x14ac:dyDescent="0.25"/>
  <cols>
    <col min="1" max="1" width="13.5703125" customWidth="1"/>
    <col min="2" max="2" width="16" customWidth="1"/>
    <col min="3" max="3" width="12.7109375" customWidth="1"/>
    <col min="4" max="4" width="12.85546875" customWidth="1"/>
    <col min="5" max="5" width="13" customWidth="1"/>
    <col min="6" max="6" width="13.85546875" customWidth="1"/>
    <col min="7" max="7" width="12.42578125" customWidth="1"/>
    <col min="8" max="8" width="13.42578125" customWidth="1"/>
  </cols>
  <sheetData>
    <row r="1" spans="1:8" x14ac:dyDescent="0.25">
      <c r="A1" s="53" t="s">
        <v>0</v>
      </c>
      <c r="B1" s="54" t="s">
        <v>1</v>
      </c>
      <c r="C1" s="54" t="s">
        <v>2</v>
      </c>
      <c r="D1" s="55" t="s">
        <v>3</v>
      </c>
      <c r="E1" s="56" t="s">
        <v>5</v>
      </c>
      <c r="F1" s="56" t="s">
        <v>6</v>
      </c>
      <c r="G1" s="56" t="s">
        <v>4</v>
      </c>
      <c r="H1" s="57" t="s">
        <v>7</v>
      </c>
    </row>
    <row r="2" spans="1:8" x14ac:dyDescent="0.25">
      <c r="A2" s="29" t="s">
        <v>8</v>
      </c>
      <c r="B2" s="59" t="s">
        <v>9</v>
      </c>
      <c r="C2" s="29" t="s">
        <v>81</v>
      </c>
      <c r="D2" s="46">
        <v>2476.38</v>
      </c>
      <c r="E2" s="47">
        <v>966.7</v>
      </c>
      <c r="F2" s="67">
        <f>SUM(D2:D5)</f>
        <v>8787.66</v>
      </c>
      <c r="G2" s="67">
        <f>H2-F2</f>
        <v>0</v>
      </c>
      <c r="H2" s="67">
        <f>SUM(E2:E9)</f>
        <v>8787.66</v>
      </c>
    </row>
    <row r="3" spans="1:8" x14ac:dyDescent="0.25">
      <c r="A3" s="30" t="s">
        <v>8</v>
      </c>
      <c r="B3" s="43" t="s">
        <v>9</v>
      </c>
      <c r="C3" s="30" t="s">
        <v>82</v>
      </c>
      <c r="D3" s="48">
        <v>4806.9799999999996</v>
      </c>
      <c r="E3" s="49">
        <v>1113</v>
      </c>
      <c r="F3" s="68"/>
      <c r="G3" s="68"/>
      <c r="H3" s="68"/>
    </row>
    <row r="4" spans="1:8" x14ac:dyDescent="0.25">
      <c r="A4" s="30" t="s">
        <v>8</v>
      </c>
      <c r="B4" s="43" t="s">
        <v>9</v>
      </c>
      <c r="C4" s="30" t="s">
        <v>83</v>
      </c>
      <c r="D4" s="48">
        <v>1331.1</v>
      </c>
      <c r="E4" s="49">
        <v>4973.99</v>
      </c>
      <c r="F4" s="68"/>
      <c r="G4" s="68"/>
      <c r="H4" s="68"/>
    </row>
    <row r="5" spans="1:8" x14ac:dyDescent="0.25">
      <c r="A5" s="30" t="s">
        <v>8</v>
      </c>
      <c r="B5" s="43" t="s">
        <v>9</v>
      </c>
      <c r="C5" s="30" t="s">
        <v>84</v>
      </c>
      <c r="D5" s="48">
        <v>173.2</v>
      </c>
      <c r="E5" s="49">
        <v>1733.97</v>
      </c>
      <c r="F5" s="68"/>
      <c r="G5" s="68"/>
      <c r="H5" s="68"/>
    </row>
    <row r="6" spans="1:8" x14ac:dyDescent="0.25">
      <c r="A6" s="30"/>
      <c r="B6" s="43"/>
      <c r="C6" s="30"/>
      <c r="D6" s="50"/>
      <c r="E6" s="49"/>
      <c r="F6" s="68"/>
      <c r="G6" s="68"/>
      <c r="H6" s="68"/>
    </row>
    <row r="7" spans="1:8" x14ac:dyDescent="0.25">
      <c r="A7" s="30"/>
      <c r="B7" s="43"/>
      <c r="C7" s="30"/>
      <c r="D7" s="48"/>
      <c r="E7" s="49"/>
      <c r="F7" s="68"/>
      <c r="G7" s="68"/>
      <c r="H7" s="68"/>
    </row>
    <row r="8" spans="1:8" x14ac:dyDescent="0.25">
      <c r="A8" s="30"/>
      <c r="B8" s="43"/>
      <c r="C8" s="30"/>
      <c r="D8" s="48"/>
      <c r="E8" s="49"/>
      <c r="F8" s="68"/>
      <c r="G8" s="68"/>
      <c r="H8" s="68"/>
    </row>
    <row r="9" spans="1:8" x14ac:dyDescent="0.25">
      <c r="A9" s="34"/>
      <c r="B9" s="31"/>
      <c r="C9" s="31"/>
      <c r="D9" s="58"/>
      <c r="E9" s="52"/>
      <c r="F9" s="70"/>
      <c r="G9" s="69"/>
      <c r="H9" s="69"/>
    </row>
    <row r="10" spans="1:8" x14ac:dyDescent="0.25">
      <c r="A10" s="43"/>
      <c r="B10" s="43"/>
      <c r="C10" s="43"/>
      <c r="D10" s="43"/>
      <c r="E10" s="43"/>
      <c r="F10" s="22">
        <f>SUM(F2:F9)</f>
        <v>8787.66</v>
      </c>
      <c r="G10" s="21">
        <f>SUM(G2:G9)</f>
        <v>0</v>
      </c>
      <c r="H10" s="21">
        <f>SUM(H2:H9)</f>
        <v>8787.66</v>
      </c>
    </row>
    <row r="11" spans="1:8" x14ac:dyDescent="0.25">
      <c r="F11" s="22"/>
      <c r="G11" s="22"/>
      <c r="H11" s="22"/>
    </row>
    <row r="12" spans="1:8" x14ac:dyDescent="0.25">
      <c r="F12" s="23">
        <v>0.05</v>
      </c>
      <c r="G12" s="23">
        <v>0.7</v>
      </c>
      <c r="H12" s="24" t="s">
        <v>16</v>
      </c>
    </row>
    <row r="13" spans="1:8" x14ac:dyDescent="0.25">
      <c r="F13" s="25">
        <f>+F10*5%</f>
        <v>439.38300000000004</v>
      </c>
      <c r="G13" s="25">
        <f>+G10*70%</f>
        <v>0</v>
      </c>
      <c r="H13" s="25">
        <f>+F13+G13</f>
        <v>439.38300000000004</v>
      </c>
    </row>
  </sheetData>
  <mergeCells count="3">
    <mergeCell ref="F2:F9"/>
    <mergeCell ref="G2:G9"/>
    <mergeCell ref="H2:H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Sergio</cp:lastModifiedBy>
  <cp:lastPrinted>2022-10-18T16:13:44Z</cp:lastPrinted>
  <dcterms:created xsi:type="dcterms:W3CDTF">2021-09-04T15:42:44Z</dcterms:created>
  <dcterms:modified xsi:type="dcterms:W3CDTF">2022-10-18T18:06:42Z</dcterms:modified>
</cp:coreProperties>
</file>